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mphistngov-my.sharepoint.com/personal/mike_lemm_memphistn_gov/Documents/Desktop/ENG/ENG - Consultant Handbook (2021)/Division 2 - Final Deliverable/Design Directive_Final Deliverable (2024)/"/>
    </mc:Choice>
  </mc:AlternateContent>
  <xr:revisionPtr revIDLastSave="560" documentId="8_{AEED525C-4C41-4531-AE21-9A6876A0AC3F}" xr6:coauthVersionLast="47" xr6:coauthVersionMax="47" xr10:uidLastSave="{5BFE73CE-89E7-4227-85FF-DB6D5414A83B}"/>
  <bookViews>
    <workbookView xWindow="525" yWindow="180" windowWidth="26100" windowHeight="15420" activeTab="1" xr2:uid="{784A7522-DA76-4604-8628-2E2C065681EC}"/>
  </bookViews>
  <sheets>
    <sheet name="Scoring Matrix" sheetId="1" r:id="rId1"/>
    <sheet name="1-Time Score Form" sheetId="4" r:id="rId2"/>
    <sheet name="Capital Budget" sheetId="3" r:id="rId3"/>
  </sheets>
  <definedNames>
    <definedName name="_xlnm.Print_Area" localSheetId="2">'Capital Budget'!$A$1:$X$81</definedName>
    <definedName name="_xlnm.Print_Area" localSheetId="0">'Scoring Matrix'!$A$1:$X$69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2" i="1" l="1"/>
  <c r="P126" i="1"/>
  <c r="N126" i="1"/>
  <c r="M86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5" i="1"/>
  <c r="U74" i="1"/>
  <c r="U73" i="1"/>
  <c r="P122" i="1"/>
  <c r="P120" i="1"/>
  <c r="P114" i="1"/>
  <c r="P112" i="1"/>
  <c r="P106" i="1"/>
  <c r="P104" i="1"/>
  <c r="P98" i="1"/>
  <c r="P96" i="1"/>
  <c r="P90" i="1"/>
  <c r="P88" i="1"/>
  <c r="P82" i="1"/>
  <c r="P80" i="1"/>
  <c r="P74" i="1"/>
  <c r="N122" i="1"/>
  <c r="N116" i="1"/>
  <c r="N114" i="1"/>
  <c r="N108" i="1"/>
  <c r="N106" i="1"/>
  <c r="N100" i="1"/>
  <c r="N98" i="1"/>
  <c r="N92" i="1"/>
  <c r="N90" i="1"/>
  <c r="N84" i="1"/>
  <c r="N82" i="1"/>
  <c r="L118" i="1"/>
  <c r="L116" i="1"/>
  <c r="L110" i="1"/>
  <c r="L108" i="1"/>
  <c r="L102" i="1"/>
  <c r="L100" i="1"/>
  <c r="L94" i="1"/>
  <c r="L92" i="1"/>
  <c r="L8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U77" i="1" s="1"/>
  <c r="T76" i="1"/>
  <c r="U76" i="1" s="1"/>
  <c r="T75" i="1"/>
  <c r="T74" i="1"/>
  <c r="T73" i="1"/>
  <c r="Q122" i="1"/>
  <c r="R122" i="1" s="1"/>
  <c r="Q121" i="1"/>
  <c r="R121" i="1" s="1"/>
  <c r="Q120" i="1"/>
  <c r="R120" i="1" s="1"/>
  <c r="Q119" i="1"/>
  <c r="R119" i="1" s="1"/>
  <c r="Q118" i="1"/>
  <c r="R118" i="1" s="1"/>
  <c r="Q117" i="1"/>
  <c r="R117" i="1" s="1"/>
  <c r="Q116" i="1"/>
  <c r="R116" i="1" s="1"/>
  <c r="Q115" i="1"/>
  <c r="R115" i="1" s="1"/>
  <c r="Q114" i="1"/>
  <c r="R114" i="1" s="1"/>
  <c r="Q113" i="1"/>
  <c r="R113" i="1" s="1"/>
  <c r="Q112" i="1"/>
  <c r="R112" i="1" s="1"/>
  <c r="Q111" i="1"/>
  <c r="R111" i="1" s="1"/>
  <c r="Q110" i="1"/>
  <c r="R110" i="1" s="1"/>
  <c r="Q109" i="1"/>
  <c r="R109" i="1" s="1"/>
  <c r="Q108" i="1"/>
  <c r="R108" i="1" s="1"/>
  <c r="Q107" i="1"/>
  <c r="R107" i="1" s="1"/>
  <c r="Q106" i="1"/>
  <c r="R106" i="1" s="1"/>
  <c r="Q105" i="1"/>
  <c r="R105" i="1" s="1"/>
  <c r="Q104" i="1"/>
  <c r="R104" i="1" s="1"/>
  <c r="Q103" i="1"/>
  <c r="R103" i="1" s="1"/>
  <c r="Q102" i="1"/>
  <c r="R102" i="1" s="1"/>
  <c r="Q101" i="1"/>
  <c r="R101" i="1" s="1"/>
  <c r="Q100" i="1"/>
  <c r="R100" i="1" s="1"/>
  <c r="Q99" i="1"/>
  <c r="R99" i="1" s="1"/>
  <c r="Q98" i="1"/>
  <c r="R98" i="1" s="1"/>
  <c r="Q97" i="1"/>
  <c r="R97" i="1" s="1"/>
  <c r="Q96" i="1"/>
  <c r="R96" i="1" s="1"/>
  <c r="Q95" i="1"/>
  <c r="R95" i="1" s="1"/>
  <c r="Q94" i="1"/>
  <c r="R94" i="1" s="1"/>
  <c r="Q93" i="1"/>
  <c r="R93" i="1" s="1"/>
  <c r="Q92" i="1"/>
  <c r="R92" i="1" s="1"/>
  <c r="Q91" i="1"/>
  <c r="R91" i="1" s="1"/>
  <c r="Q90" i="1"/>
  <c r="R90" i="1" s="1"/>
  <c r="Q89" i="1"/>
  <c r="R89" i="1" s="1"/>
  <c r="Q88" i="1"/>
  <c r="R88" i="1" s="1"/>
  <c r="Q87" i="1"/>
  <c r="R87" i="1" s="1"/>
  <c r="Q86" i="1"/>
  <c r="R86" i="1" s="1"/>
  <c r="Q85" i="1"/>
  <c r="R85" i="1" s="1"/>
  <c r="Q84" i="1"/>
  <c r="R84" i="1" s="1"/>
  <c r="Q83" i="1"/>
  <c r="R83" i="1" s="1"/>
  <c r="Q82" i="1"/>
  <c r="R82" i="1" s="1"/>
  <c r="Q81" i="1"/>
  <c r="R81" i="1" s="1"/>
  <c r="Q80" i="1"/>
  <c r="R80" i="1" s="1"/>
  <c r="Q79" i="1"/>
  <c r="R79" i="1" s="1"/>
  <c r="Q78" i="1"/>
  <c r="R78" i="1" s="1"/>
  <c r="Q77" i="1"/>
  <c r="R77" i="1" s="1"/>
  <c r="Q76" i="1"/>
  <c r="R76" i="1" s="1"/>
  <c r="Q75" i="1"/>
  <c r="R75" i="1" s="1"/>
  <c r="Q74" i="1"/>
  <c r="R74" i="1" s="1"/>
  <c r="Q73" i="1"/>
  <c r="R73" i="1" s="1"/>
  <c r="O122" i="1"/>
  <c r="O121" i="1"/>
  <c r="P121" i="1" s="1"/>
  <c r="O120" i="1"/>
  <c r="O119" i="1"/>
  <c r="P119" i="1" s="1"/>
  <c r="O118" i="1"/>
  <c r="P118" i="1" s="1"/>
  <c r="O117" i="1"/>
  <c r="P117" i="1" s="1"/>
  <c r="O116" i="1"/>
  <c r="P116" i="1" s="1"/>
  <c r="O115" i="1"/>
  <c r="P115" i="1" s="1"/>
  <c r="O114" i="1"/>
  <c r="O113" i="1"/>
  <c r="P113" i="1" s="1"/>
  <c r="O112" i="1"/>
  <c r="O111" i="1"/>
  <c r="P111" i="1" s="1"/>
  <c r="O110" i="1"/>
  <c r="P110" i="1" s="1"/>
  <c r="O109" i="1"/>
  <c r="P109" i="1" s="1"/>
  <c r="O108" i="1"/>
  <c r="P108" i="1" s="1"/>
  <c r="O107" i="1"/>
  <c r="P107" i="1" s="1"/>
  <c r="O106" i="1"/>
  <c r="O105" i="1"/>
  <c r="P105" i="1" s="1"/>
  <c r="O104" i="1"/>
  <c r="O103" i="1"/>
  <c r="P103" i="1" s="1"/>
  <c r="O102" i="1"/>
  <c r="P102" i="1" s="1"/>
  <c r="O101" i="1"/>
  <c r="P101" i="1" s="1"/>
  <c r="O100" i="1"/>
  <c r="P100" i="1" s="1"/>
  <c r="O99" i="1"/>
  <c r="P99" i="1" s="1"/>
  <c r="O98" i="1"/>
  <c r="O97" i="1"/>
  <c r="P97" i="1" s="1"/>
  <c r="O96" i="1"/>
  <c r="O95" i="1"/>
  <c r="P95" i="1" s="1"/>
  <c r="O94" i="1"/>
  <c r="P94" i="1" s="1"/>
  <c r="O93" i="1"/>
  <c r="P93" i="1" s="1"/>
  <c r="O92" i="1"/>
  <c r="P92" i="1" s="1"/>
  <c r="O91" i="1"/>
  <c r="P91" i="1" s="1"/>
  <c r="O90" i="1"/>
  <c r="O89" i="1"/>
  <c r="P89" i="1" s="1"/>
  <c r="O88" i="1"/>
  <c r="O87" i="1"/>
  <c r="P87" i="1" s="1"/>
  <c r="O86" i="1"/>
  <c r="P86" i="1" s="1"/>
  <c r="O85" i="1"/>
  <c r="P85" i="1" s="1"/>
  <c r="O84" i="1"/>
  <c r="P84" i="1" s="1"/>
  <c r="O83" i="1"/>
  <c r="P83" i="1" s="1"/>
  <c r="O82" i="1"/>
  <c r="O81" i="1"/>
  <c r="P81" i="1" s="1"/>
  <c r="O80" i="1"/>
  <c r="O79" i="1"/>
  <c r="P79" i="1" s="1"/>
  <c r="O78" i="1"/>
  <c r="P78" i="1" s="1"/>
  <c r="O77" i="1"/>
  <c r="P77" i="1" s="1"/>
  <c r="O76" i="1"/>
  <c r="P76" i="1" s="1"/>
  <c r="O75" i="1"/>
  <c r="P75" i="1" s="1"/>
  <c r="O74" i="1"/>
  <c r="O73" i="1"/>
  <c r="P73" i="1" s="1"/>
  <c r="M122" i="1"/>
  <c r="M121" i="1"/>
  <c r="N121" i="1" s="1"/>
  <c r="M120" i="1"/>
  <c r="N120" i="1" s="1"/>
  <c r="M119" i="1"/>
  <c r="N119" i="1" s="1"/>
  <c r="M118" i="1"/>
  <c r="N118" i="1" s="1"/>
  <c r="M117" i="1"/>
  <c r="N117" i="1" s="1"/>
  <c r="M116" i="1"/>
  <c r="M115" i="1"/>
  <c r="N115" i="1" s="1"/>
  <c r="M114" i="1"/>
  <c r="M113" i="1"/>
  <c r="N113" i="1" s="1"/>
  <c r="M112" i="1"/>
  <c r="N112" i="1" s="1"/>
  <c r="M111" i="1"/>
  <c r="N111" i="1" s="1"/>
  <c r="M110" i="1"/>
  <c r="N110" i="1" s="1"/>
  <c r="M109" i="1"/>
  <c r="N109" i="1" s="1"/>
  <c r="M108" i="1"/>
  <c r="M107" i="1"/>
  <c r="N107" i="1" s="1"/>
  <c r="M106" i="1"/>
  <c r="M105" i="1"/>
  <c r="N105" i="1" s="1"/>
  <c r="M104" i="1"/>
  <c r="N104" i="1" s="1"/>
  <c r="M103" i="1"/>
  <c r="N103" i="1" s="1"/>
  <c r="M102" i="1"/>
  <c r="N102" i="1" s="1"/>
  <c r="M101" i="1"/>
  <c r="N101" i="1" s="1"/>
  <c r="M100" i="1"/>
  <c r="M99" i="1"/>
  <c r="N99" i="1" s="1"/>
  <c r="M98" i="1"/>
  <c r="M97" i="1"/>
  <c r="N97" i="1" s="1"/>
  <c r="M96" i="1"/>
  <c r="N96" i="1" s="1"/>
  <c r="M95" i="1"/>
  <c r="N95" i="1" s="1"/>
  <c r="M94" i="1"/>
  <c r="N94" i="1" s="1"/>
  <c r="M93" i="1"/>
  <c r="N93" i="1" s="1"/>
  <c r="M92" i="1"/>
  <c r="M91" i="1"/>
  <c r="N91" i="1" s="1"/>
  <c r="M90" i="1"/>
  <c r="M89" i="1"/>
  <c r="N89" i="1" s="1"/>
  <c r="M88" i="1"/>
  <c r="N88" i="1" s="1"/>
  <c r="M87" i="1"/>
  <c r="N87" i="1" s="1"/>
  <c r="N86" i="1"/>
  <c r="M85" i="1"/>
  <c r="N85" i="1" s="1"/>
  <c r="M84" i="1"/>
  <c r="M83" i="1"/>
  <c r="N83" i="1" s="1"/>
  <c r="M82" i="1"/>
  <c r="M81" i="1"/>
  <c r="N81" i="1" s="1"/>
  <c r="M80" i="1"/>
  <c r="N80" i="1" s="1"/>
  <c r="M79" i="1"/>
  <c r="N79" i="1" s="1"/>
  <c r="M78" i="1"/>
  <c r="N78" i="1" s="1"/>
  <c r="M77" i="1"/>
  <c r="N77" i="1" s="1"/>
  <c r="M76" i="1"/>
  <c r="N76" i="1" s="1"/>
  <c r="M75" i="1"/>
  <c r="N75" i="1" s="1"/>
  <c r="M74" i="1"/>
  <c r="N74" i="1" s="1"/>
  <c r="M73" i="1"/>
  <c r="N73" i="1" s="1"/>
  <c r="K122" i="1"/>
  <c r="L122" i="1" s="1"/>
  <c r="K121" i="1"/>
  <c r="L121" i="1" s="1"/>
  <c r="K120" i="1"/>
  <c r="L120" i="1" s="1"/>
  <c r="K119" i="1"/>
  <c r="L119" i="1" s="1"/>
  <c r="K118" i="1"/>
  <c r="K117" i="1"/>
  <c r="L117" i="1" s="1"/>
  <c r="K116" i="1"/>
  <c r="K115" i="1"/>
  <c r="L115" i="1" s="1"/>
  <c r="K114" i="1"/>
  <c r="L114" i="1" s="1"/>
  <c r="K113" i="1"/>
  <c r="L113" i="1" s="1"/>
  <c r="K112" i="1"/>
  <c r="L112" i="1" s="1"/>
  <c r="K111" i="1"/>
  <c r="L111" i="1" s="1"/>
  <c r="K110" i="1"/>
  <c r="K109" i="1"/>
  <c r="L109" i="1" s="1"/>
  <c r="K108" i="1"/>
  <c r="K107" i="1"/>
  <c r="L107" i="1" s="1"/>
  <c r="K106" i="1"/>
  <c r="L106" i="1" s="1"/>
  <c r="K105" i="1"/>
  <c r="L105" i="1" s="1"/>
  <c r="K104" i="1"/>
  <c r="L104" i="1" s="1"/>
  <c r="K103" i="1"/>
  <c r="L103" i="1" s="1"/>
  <c r="K102" i="1"/>
  <c r="K101" i="1"/>
  <c r="L101" i="1" s="1"/>
  <c r="K100" i="1"/>
  <c r="K99" i="1"/>
  <c r="L99" i="1" s="1"/>
  <c r="K98" i="1"/>
  <c r="L98" i="1" s="1"/>
  <c r="K97" i="1"/>
  <c r="L97" i="1" s="1"/>
  <c r="K96" i="1"/>
  <c r="L96" i="1" s="1"/>
  <c r="K95" i="1"/>
  <c r="L95" i="1" s="1"/>
  <c r="K94" i="1"/>
  <c r="K93" i="1"/>
  <c r="L93" i="1" s="1"/>
  <c r="K92" i="1"/>
  <c r="K91" i="1"/>
  <c r="L91" i="1" s="1"/>
  <c r="K90" i="1"/>
  <c r="L90" i="1" s="1"/>
  <c r="K89" i="1"/>
  <c r="L89" i="1" s="1"/>
  <c r="K88" i="1"/>
  <c r="L88" i="1" s="1"/>
  <c r="K87" i="1"/>
  <c r="L87" i="1" s="1"/>
  <c r="K86" i="1"/>
  <c r="L86" i="1" s="1"/>
  <c r="K85" i="1"/>
  <c r="L85" i="1" s="1"/>
  <c r="K84" i="1"/>
  <c r="L84" i="1" s="1"/>
  <c r="K83" i="1"/>
  <c r="K82" i="1"/>
  <c r="L82" i="1" s="1"/>
  <c r="K81" i="1"/>
  <c r="L81" i="1" s="1"/>
  <c r="K80" i="1"/>
  <c r="L80" i="1" s="1"/>
  <c r="K79" i="1"/>
  <c r="L79" i="1" s="1"/>
  <c r="K78" i="1"/>
  <c r="L78" i="1" s="1"/>
  <c r="K77" i="1"/>
  <c r="L77" i="1" s="1"/>
  <c r="K76" i="1"/>
  <c r="L76" i="1" s="1"/>
  <c r="K75" i="1"/>
  <c r="L75" i="1" s="1"/>
  <c r="K74" i="1"/>
  <c r="L74" i="1" s="1"/>
  <c r="K73" i="1"/>
  <c r="L73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J82" i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M19" i="3"/>
  <c r="O19" i="3"/>
  <c r="K20" i="3"/>
  <c r="K19" i="3" s="1"/>
  <c r="K23" i="3"/>
  <c r="U64" i="3"/>
  <c r="S64" i="3"/>
  <c r="Q64" i="3"/>
  <c r="O64" i="3"/>
  <c r="M64" i="3"/>
  <c r="K64" i="3"/>
  <c r="I64" i="3"/>
  <c r="U56" i="3"/>
  <c r="S56" i="3"/>
  <c r="Q56" i="3"/>
  <c r="O56" i="3"/>
  <c r="M56" i="3"/>
  <c r="K56" i="3"/>
  <c r="I56" i="3"/>
  <c r="Q55" i="3"/>
  <c r="U46" i="3"/>
  <c r="S46" i="3"/>
  <c r="Q46" i="3"/>
  <c r="O46" i="3"/>
  <c r="M46" i="3"/>
  <c r="K46" i="3"/>
  <c r="I46" i="3"/>
  <c r="U38" i="3"/>
  <c r="S38" i="3"/>
  <c r="Q38" i="3"/>
  <c r="Q37" i="3" s="1"/>
  <c r="O38" i="3"/>
  <c r="M38" i="3"/>
  <c r="K38" i="3"/>
  <c r="I38" i="3"/>
  <c r="K35" i="3"/>
  <c r="K34" i="3"/>
  <c r="K33" i="3"/>
  <c r="K32" i="3"/>
  <c r="U31" i="3"/>
  <c r="U76" i="3" s="1"/>
  <c r="S31" i="3"/>
  <c r="S76" i="3" s="1"/>
  <c r="Q31" i="3"/>
  <c r="Q76" i="3" s="1"/>
  <c r="O31" i="3"/>
  <c r="O76" i="3" s="1"/>
  <c r="M31" i="3"/>
  <c r="M76" i="3" s="1"/>
  <c r="K29" i="3"/>
  <c r="M29" i="3" s="1"/>
  <c r="K28" i="3"/>
  <c r="K25" i="3"/>
  <c r="K24" i="3"/>
  <c r="U22" i="3"/>
  <c r="S22" i="3"/>
  <c r="Q22" i="3"/>
  <c r="O22" i="3"/>
  <c r="M22" i="3"/>
  <c r="U19" i="3"/>
  <c r="S19" i="3"/>
  <c r="Q19" i="3"/>
  <c r="J124" i="1" l="1"/>
  <c r="J126" i="1" s="1"/>
  <c r="P124" i="1"/>
  <c r="P128" i="1" s="1"/>
  <c r="U124" i="1"/>
  <c r="N124" i="1"/>
  <c r="N128" i="1" s="1"/>
  <c r="R124" i="1"/>
  <c r="L124" i="1"/>
  <c r="K37" i="3"/>
  <c r="U55" i="3"/>
  <c r="S37" i="3"/>
  <c r="M55" i="3"/>
  <c r="K27" i="3"/>
  <c r="Q78" i="3"/>
  <c r="O55" i="3"/>
  <c r="K22" i="3"/>
  <c r="O37" i="3"/>
  <c r="K55" i="3"/>
  <c r="S55" i="3"/>
  <c r="S78" i="3" s="1"/>
  <c r="K31" i="3"/>
  <c r="K76" i="3" s="1"/>
  <c r="M37" i="3"/>
  <c r="M78" i="3" s="1"/>
  <c r="U37" i="3"/>
  <c r="U78" i="3" s="1"/>
  <c r="O29" i="3"/>
  <c r="M27" i="3"/>
  <c r="M74" i="3" s="1"/>
  <c r="R126" i="1" l="1"/>
  <c r="R128" i="1" s="1"/>
  <c r="U126" i="1"/>
  <c r="U128" i="1" s="1"/>
  <c r="U130" i="1" s="1" a="1"/>
  <c r="U130" i="1" s="1"/>
  <c r="U132" i="1" s="1"/>
  <c r="U66" i="1" s="1"/>
  <c r="L126" i="1"/>
  <c r="L128" i="1" s="1"/>
  <c r="J128" i="1"/>
  <c r="M80" i="3"/>
  <c r="O78" i="3"/>
  <c r="K78" i="3"/>
  <c r="K74" i="3"/>
  <c r="K80" i="3" s="1"/>
  <c r="H38" i="3"/>
  <c r="G38" i="3" s="1"/>
  <c r="H46" i="3"/>
  <c r="G46" i="3" s="1"/>
  <c r="Q29" i="3"/>
  <c r="O27" i="3"/>
  <c r="O74" i="3" s="1"/>
  <c r="O80" i="3" l="1"/>
  <c r="S29" i="3"/>
  <c r="Q27" i="3"/>
  <c r="Q74" i="3" s="1"/>
  <c r="U29" i="3" l="1"/>
  <c r="U27" i="3" s="1"/>
  <c r="U74" i="3" s="1"/>
  <c r="U80" i="3" s="1"/>
  <c r="S27" i="3"/>
  <c r="S74" i="3" s="1"/>
  <c r="S80" i="3" s="1"/>
  <c r="U65" i="1" l="1" a="1"/>
  <c r="U65" i="1" s="1"/>
  <c r="U64" i="1" a="1"/>
  <c r="U64" i="1" s="1"/>
  <c r="U63" i="1" a="1"/>
  <c r="U63" i="1" s="1"/>
  <c r="U62" i="1" a="1"/>
  <c r="U62" i="1" s="1"/>
  <c r="U61" i="1" a="1"/>
  <c r="U61" i="1" s="1"/>
  <c r="U60" i="1" a="1"/>
  <c r="U60" i="1" s="1"/>
  <c r="U59" i="1" a="1"/>
  <c r="U59" i="1" s="1"/>
  <c r="U58" i="1" a="1"/>
  <c r="U58" i="1" s="1"/>
  <c r="U57" i="1" a="1"/>
  <c r="U57" i="1" s="1"/>
  <c r="U56" i="1" a="1"/>
  <c r="U56" i="1" s="1"/>
  <c r="U55" i="1" a="1"/>
  <c r="U55" i="1" s="1"/>
  <c r="U54" i="1" a="1"/>
  <c r="U54" i="1" s="1"/>
  <c r="U53" i="1" a="1"/>
  <c r="U53" i="1" s="1"/>
  <c r="U52" i="1" a="1"/>
  <c r="U52" i="1" s="1"/>
  <c r="U51" i="1" a="1"/>
  <c r="U51" i="1" s="1"/>
  <c r="U50" i="1" a="1"/>
  <c r="U50" i="1" s="1"/>
  <c r="U49" i="1" a="1"/>
  <c r="U49" i="1" s="1"/>
  <c r="U48" i="1" a="1"/>
  <c r="U48" i="1" s="1"/>
  <c r="U47" i="1" a="1"/>
  <c r="U47" i="1" s="1"/>
  <c r="U46" i="1" a="1"/>
  <c r="U46" i="1" s="1"/>
  <c r="U45" i="1" a="1"/>
  <c r="U45" i="1" s="1"/>
  <c r="U44" i="1" a="1"/>
  <c r="U44" i="1" s="1"/>
  <c r="U43" i="1" a="1"/>
  <c r="U43" i="1" s="1"/>
  <c r="U42" i="1" a="1"/>
  <c r="U42" i="1" s="1"/>
  <c r="U41" i="1" a="1"/>
  <c r="U41" i="1" s="1"/>
  <c r="U40" i="1" a="1"/>
  <c r="U40" i="1" s="1"/>
  <c r="U39" i="1" a="1"/>
  <c r="U39" i="1" s="1"/>
  <c r="U38" i="1" a="1"/>
  <c r="U38" i="1" s="1"/>
  <c r="U37" i="1" a="1"/>
  <c r="U37" i="1" s="1"/>
  <c r="U36" i="1" a="1"/>
  <c r="U36" i="1" s="1"/>
  <c r="U35" i="1" a="1"/>
  <c r="U35" i="1" s="1"/>
  <c r="U34" i="1" a="1"/>
  <c r="U34" i="1" s="1"/>
  <c r="U33" i="1" a="1"/>
  <c r="U33" i="1" s="1"/>
  <c r="U32" i="1" a="1"/>
  <c r="U32" i="1" s="1"/>
  <c r="U31" i="1" a="1"/>
  <c r="U31" i="1" s="1"/>
  <c r="U30" i="1" a="1"/>
  <c r="U30" i="1" s="1"/>
  <c r="U29" i="1" a="1"/>
  <c r="U29" i="1" s="1"/>
  <c r="U28" i="1" a="1"/>
  <c r="U28" i="1" s="1"/>
  <c r="U27" i="1" a="1"/>
  <c r="U27" i="1" s="1"/>
  <c r="U26" i="1" a="1"/>
  <c r="U26" i="1" s="1"/>
  <c r="U22" i="1" a="1"/>
  <c r="U22" i="1" s="1"/>
  <c r="U23" i="1" a="1"/>
  <c r="U23" i="1" s="1"/>
  <c r="U24" i="1" a="1"/>
  <c r="U24" i="1" s="1"/>
  <c r="U25" i="1" a="1"/>
  <c r="U25" i="1" s="1"/>
  <c r="U21" i="1" a="1"/>
  <c r="U21" i="1" s="1"/>
  <c r="U20" i="1" a="1"/>
  <c r="U20" i="1" s="1"/>
  <c r="U19" i="1" a="1"/>
  <c r="U19" i="1" s="1"/>
  <c r="U18" i="1" a="1"/>
  <c r="U18" i="1" s="1"/>
  <c r="U17" i="1" a="1"/>
  <c r="U17" i="1" s="1"/>
  <c r="U16" i="1" a="1"/>
  <c r="U16" i="1" s="1"/>
  <c r="R65" i="1" a="1"/>
  <c r="R65" i="1" s="1"/>
  <c r="R64" i="1" a="1"/>
  <c r="R64" i="1" s="1"/>
  <c r="R63" i="1" a="1"/>
  <c r="R63" i="1" s="1"/>
  <c r="R62" i="1"/>
  <c r="R62" i="1" a="1"/>
  <c r="R61" i="1" a="1"/>
  <c r="R61" i="1" s="1"/>
  <c r="R60" i="1" a="1"/>
  <c r="R60" i="1" s="1"/>
  <c r="R59" i="1" a="1"/>
  <c r="R59" i="1" s="1"/>
  <c r="R58" i="1"/>
  <c r="R58" i="1" a="1"/>
  <c r="R57" i="1" a="1"/>
  <c r="R57" i="1" s="1"/>
  <c r="R56" i="1"/>
  <c r="R56" i="1" a="1"/>
  <c r="R55" i="1" a="1"/>
  <c r="R55" i="1" s="1"/>
  <c r="R54" i="1" a="1"/>
  <c r="R54" i="1" s="1"/>
  <c r="R53" i="1" a="1"/>
  <c r="R53" i="1" s="1"/>
  <c r="R52" i="1" a="1"/>
  <c r="R52" i="1" s="1"/>
  <c r="R51" i="1" a="1"/>
  <c r="R51" i="1" s="1"/>
  <c r="R50" i="1"/>
  <c r="R50" i="1" a="1"/>
  <c r="R49" i="1" a="1"/>
  <c r="R49" i="1" s="1"/>
  <c r="R48" i="1" a="1"/>
  <c r="R48" i="1" s="1"/>
  <c r="R47" i="1" a="1"/>
  <c r="R47" i="1" s="1"/>
  <c r="R46" i="1" a="1"/>
  <c r="R46" i="1" s="1"/>
  <c r="R45" i="1" a="1"/>
  <c r="R45" i="1" s="1"/>
  <c r="R44" i="1" a="1"/>
  <c r="R44" i="1" s="1"/>
  <c r="R43" i="1" a="1"/>
  <c r="R43" i="1" s="1"/>
  <c r="R42" i="1" a="1"/>
  <c r="R42" i="1" s="1"/>
  <c r="R41" i="1" a="1"/>
  <c r="R41" i="1" s="1"/>
  <c r="R40" i="1" a="1"/>
  <c r="R40" i="1" s="1"/>
  <c r="R39" i="1" a="1"/>
  <c r="R39" i="1" s="1"/>
  <c r="R38" i="1"/>
  <c r="R38" i="1" a="1"/>
  <c r="R37" i="1" a="1"/>
  <c r="R37" i="1" s="1"/>
  <c r="R36" i="1"/>
  <c r="R36" i="1" a="1"/>
  <c r="R35" i="1" a="1"/>
  <c r="R35" i="1" s="1"/>
  <c r="R34" i="1"/>
  <c r="R34" i="1" a="1"/>
  <c r="R33" i="1" a="1"/>
  <c r="R33" i="1" s="1"/>
  <c r="R32" i="1" a="1"/>
  <c r="R32" i="1" s="1"/>
  <c r="R31" i="1" a="1"/>
  <c r="R31" i="1" s="1"/>
  <c r="R30" i="1" a="1"/>
  <c r="R30" i="1" s="1"/>
  <c r="R29" i="1" a="1"/>
  <c r="R29" i="1" s="1"/>
  <c r="R28" i="1" a="1"/>
  <c r="R28" i="1" s="1"/>
  <c r="R27" i="1" a="1"/>
  <c r="R27" i="1" s="1"/>
  <c r="R26" i="1" a="1"/>
  <c r="R26" i="1" s="1"/>
  <c r="R25" i="1" a="1"/>
  <c r="R25" i="1" s="1"/>
  <c r="R24" i="1" a="1"/>
  <c r="R24" i="1" s="1"/>
  <c r="R23" i="1" a="1"/>
  <c r="R23" i="1" s="1"/>
  <c r="R22" i="1"/>
  <c r="R22" i="1" a="1"/>
  <c r="R21" i="1" a="1"/>
  <c r="R21" i="1" s="1"/>
  <c r="R20" i="1" a="1"/>
  <c r="R20" i="1" s="1"/>
  <c r="R19" i="1" a="1"/>
  <c r="R19" i="1" s="1"/>
  <c r="R18" i="1" a="1"/>
  <c r="R18" i="1" s="1"/>
  <c r="R17" i="1" a="1"/>
  <c r="R17" i="1" s="1"/>
  <c r="R16" i="1" a="1"/>
  <c r="R16" i="1" s="1"/>
  <c r="P65" i="1" a="1"/>
  <c r="P65" i="1" s="1"/>
  <c r="P61" i="1" a="1"/>
  <c r="P61" i="1" s="1"/>
  <c r="P59" i="1" a="1"/>
  <c r="P59" i="1" s="1"/>
  <c r="P58" i="1" a="1"/>
  <c r="P58" i="1" s="1"/>
  <c r="P57" i="1" a="1"/>
  <c r="P57" i="1" s="1"/>
  <c r="P56" i="1" a="1"/>
  <c r="P56" i="1" s="1"/>
  <c r="P55" i="1" a="1"/>
  <c r="P55" i="1" s="1"/>
  <c r="P54" i="1" a="1"/>
  <c r="P54" i="1" s="1"/>
  <c r="P53" i="1" a="1"/>
  <c r="P53" i="1" s="1"/>
  <c r="P52" i="1" a="1"/>
  <c r="P52" i="1" s="1"/>
  <c r="P51" i="1" a="1"/>
  <c r="P51" i="1" s="1"/>
  <c r="P50" i="1" a="1"/>
  <c r="P50" i="1" s="1"/>
  <c r="P49" i="1" a="1"/>
  <c r="P49" i="1" s="1"/>
  <c r="P48" i="1" a="1"/>
  <c r="P48" i="1" s="1"/>
  <c r="P47" i="1" a="1"/>
  <c r="P47" i="1" s="1"/>
  <c r="P46" i="1" a="1"/>
  <c r="P46" i="1" s="1"/>
  <c r="P45" i="1" a="1"/>
  <c r="P45" i="1" s="1"/>
  <c r="P44" i="1" a="1"/>
  <c r="P44" i="1" s="1"/>
  <c r="P43" i="1" a="1"/>
  <c r="P43" i="1" s="1"/>
  <c r="P42" i="1" a="1"/>
  <c r="P42" i="1" s="1"/>
  <c r="P41" i="1" a="1"/>
  <c r="P41" i="1" s="1"/>
  <c r="P40" i="1" a="1"/>
  <c r="P40" i="1" s="1"/>
  <c r="P39" i="1" a="1"/>
  <c r="P39" i="1" s="1"/>
  <c r="P38" i="1" a="1"/>
  <c r="P38" i="1" s="1"/>
  <c r="P37" i="1" a="1"/>
  <c r="P37" i="1" s="1"/>
  <c r="P36" i="1" a="1"/>
  <c r="P36" i="1" s="1"/>
  <c r="P35" i="1" a="1"/>
  <c r="P35" i="1" s="1"/>
  <c r="P34" i="1" a="1"/>
  <c r="P34" i="1" s="1"/>
  <c r="P33" i="1" a="1"/>
  <c r="P33" i="1" s="1"/>
  <c r="P32" i="1" a="1"/>
  <c r="P32" i="1" s="1"/>
  <c r="P31" i="1" a="1"/>
  <c r="P31" i="1" s="1"/>
  <c r="P30" i="1" a="1"/>
  <c r="P30" i="1" s="1"/>
  <c r="P29" i="1" a="1"/>
  <c r="P29" i="1" s="1"/>
  <c r="P28" i="1" a="1"/>
  <c r="P28" i="1" s="1"/>
  <c r="P27" i="1" a="1"/>
  <c r="P27" i="1" s="1"/>
  <c r="P26" i="1" a="1"/>
  <c r="P26" i="1" s="1"/>
  <c r="P64" i="1" a="1"/>
  <c r="P64" i="1" s="1"/>
  <c r="P63" i="1" a="1"/>
  <c r="P63" i="1" s="1"/>
  <c r="P62" i="1" a="1"/>
  <c r="P62" i="1" s="1"/>
  <c r="P60" i="1" a="1"/>
  <c r="P60" i="1" s="1"/>
  <c r="P25" i="1" a="1"/>
  <c r="P25" i="1" s="1"/>
  <c r="P24" i="1" a="1"/>
  <c r="P24" i="1" s="1"/>
  <c r="P23" i="1" a="1"/>
  <c r="P23" i="1" s="1"/>
  <c r="P22" i="1" a="1"/>
  <c r="P22" i="1" s="1"/>
  <c r="P21" i="1" a="1"/>
  <c r="P21" i="1" s="1"/>
  <c r="P20" i="1" a="1"/>
  <c r="P20" i="1" s="1"/>
  <c r="P19" i="1" a="1"/>
  <c r="P19" i="1" s="1"/>
  <c r="P18" i="1" a="1"/>
  <c r="P18" i="1" s="1"/>
  <c r="P17" i="1" a="1"/>
  <c r="P17" i="1" s="1"/>
  <c r="P16" i="1" a="1"/>
  <c r="P16" i="1" s="1"/>
  <c r="N65" i="1" a="1"/>
  <c r="N65" i="1" s="1"/>
  <c r="N64" i="1"/>
  <c r="N64" i="1" a="1"/>
  <c r="N63" i="1" a="1"/>
  <c r="N63" i="1" s="1"/>
  <c r="N62" i="1"/>
  <c r="N62" i="1" a="1"/>
  <c r="N61" i="1" a="1"/>
  <c r="N61" i="1" s="1"/>
  <c r="N60" i="1" a="1"/>
  <c r="N60" i="1" s="1"/>
  <c r="N59" i="1" a="1"/>
  <c r="N59" i="1" s="1"/>
  <c r="N58" i="1"/>
  <c r="N58" i="1" a="1"/>
  <c r="N57" i="1" a="1"/>
  <c r="N57" i="1" s="1"/>
  <c r="N56" i="1"/>
  <c r="N56" i="1" a="1"/>
  <c r="N55" i="1" a="1"/>
  <c r="N55" i="1" s="1"/>
  <c r="N54" i="1"/>
  <c r="N54" i="1" a="1"/>
  <c r="N53" i="1" a="1"/>
  <c r="N53" i="1" s="1"/>
  <c r="N52" i="1" a="1"/>
  <c r="N52" i="1" s="1"/>
  <c r="N51" i="1" a="1"/>
  <c r="N51" i="1" s="1"/>
  <c r="N50" i="1" a="1"/>
  <c r="N50" i="1" s="1"/>
  <c r="N49" i="1" a="1"/>
  <c r="N49" i="1" s="1"/>
  <c r="N48" i="1"/>
  <c r="N48" i="1" a="1"/>
  <c r="N47" i="1" a="1"/>
  <c r="N47" i="1" s="1"/>
  <c r="N46" i="1" a="1"/>
  <c r="N46" i="1" s="1"/>
  <c r="N45" i="1" a="1"/>
  <c r="N45" i="1" s="1"/>
  <c r="N44" i="1"/>
  <c r="N44" i="1" a="1"/>
  <c r="N43" i="1" a="1"/>
  <c r="N43" i="1" s="1"/>
  <c r="N42" i="1"/>
  <c r="N42" i="1" a="1"/>
  <c r="N41" i="1" a="1"/>
  <c r="N41" i="1" s="1"/>
  <c r="N40" i="1"/>
  <c r="N40" i="1" a="1"/>
  <c r="N39" i="1" a="1"/>
  <c r="N39" i="1" s="1"/>
  <c r="N38" i="1"/>
  <c r="N38" i="1" a="1"/>
  <c r="N37" i="1" a="1"/>
  <c r="N37" i="1" s="1"/>
  <c r="N36" i="1" a="1"/>
  <c r="N36" i="1" s="1"/>
  <c r="N35" i="1" a="1"/>
  <c r="N35" i="1" s="1"/>
  <c r="N34" i="1" a="1"/>
  <c r="N34" i="1" s="1"/>
  <c r="N33" i="1" a="1"/>
  <c r="N33" i="1" s="1"/>
  <c r="N32" i="1"/>
  <c r="N32" i="1" a="1"/>
  <c r="N31" i="1" a="1"/>
  <c r="N31" i="1" s="1"/>
  <c r="N30" i="1" a="1"/>
  <c r="N30" i="1" s="1"/>
  <c r="N29" i="1" a="1"/>
  <c r="N29" i="1" s="1"/>
  <c r="N28" i="1"/>
  <c r="N28" i="1" a="1"/>
  <c r="N27" i="1" a="1"/>
  <c r="N27" i="1" s="1"/>
  <c r="N26" i="1"/>
  <c r="N26" i="1" a="1"/>
  <c r="N25" i="1" a="1"/>
  <c r="N25" i="1" s="1"/>
  <c r="N24" i="1"/>
  <c r="N24" i="1" a="1"/>
  <c r="N23" i="1" a="1"/>
  <c r="N23" i="1" s="1"/>
  <c r="N22" i="1"/>
  <c r="N22" i="1" a="1"/>
  <c r="N21" i="1" a="1"/>
  <c r="N21" i="1" s="1"/>
  <c r="N20" i="1" a="1"/>
  <c r="N20" i="1" s="1"/>
  <c r="N19" i="1" a="1"/>
  <c r="N19" i="1" s="1"/>
  <c r="N18" i="1" a="1"/>
  <c r="N18" i="1" s="1"/>
  <c r="N17" i="1" a="1"/>
  <c r="N17" i="1" s="1"/>
  <c r="N16" i="1" a="1"/>
  <c r="N16" i="1" s="1"/>
  <c r="N130" i="1" s="1" a="1"/>
  <c r="N130" i="1" s="1"/>
  <c r="L65" i="1" a="1"/>
  <c r="L65" i="1" s="1"/>
  <c r="L64" i="1" a="1"/>
  <c r="L64" i="1" s="1"/>
  <c r="L63" i="1" a="1"/>
  <c r="L63" i="1" s="1"/>
  <c r="L62" i="1" a="1"/>
  <c r="L62" i="1" s="1"/>
  <c r="L61" i="1" a="1"/>
  <c r="L61" i="1" s="1"/>
  <c r="L60" i="1" a="1"/>
  <c r="L60" i="1" s="1"/>
  <c r="L59" i="1" a="1"/>
  <c r="L59" i="1" s="1"/>
  <c r="L58" i="1" a="1"/>
  <c r="L58" i="1" s="1"/>
  <c r="L57" i="1" a="1"/>
  <c r="L57" i="1" s="1"/>
  <c r="L56" i="1" a="1"/>
  <c r="L56" i="1" s="1"/>
  <c r="L55" i="1" a="1"/>
  <c r="L55" i="1" s="1"/>
  <c r="L54" i="1" a="1"/>
  <c r="L54" i="1" s="1"/>
  <c r="L53" i="1" a="1"/>
  <c r="L53" i="1" s="1"/>
  <c r="L52" i="1" a="1"/>
  <c r="L52" i="1" s="1"/>
  <c r="L51" i="1" a="1"/>
  <c r="L51" i="1" s="1"/>
  <c r="L50" i="1" a="1"/>
  <c r="L50" i="1" s="1"/>
  <c r="L49" i="1" a="1"/>
  <c r="L49" i="1" s="1"/>
  <c r="L48" i="1" a="1"/>
  <c r="L48" i="1" s="1"/>
  <c r="L47" i="1" a="1"/>
  <c r="L47" i="1" s="1"/>
  <c r="L46" i="1" a="1"/>
  <c r="L46" i="1" s="1"/>
  <c r="L45" i="1" a="1"/>
  <c r="L45" i="1" s="1"/>
  <c r="L44" i="1" a="1"/>
  <c r="L44" i="1" s="1"/>
  <c r="L43" i="1" a="1"/>
  <c r="L43" i="1" s="1"/>
  <c r="L42" i="1" a="1"/>
  <c r="L42" i="1" s="1"/>
  <c r="L41" i="1" a="1"/>
  <c r="L41" i="1" s="1"/>
  <c r="L40" i="1" a="1"/>
  <c r="L40" i="1" s="1"/>
  <c r="L39" i="1" a="1"/>
  <c r="L39" i="1" s="1"/>
  <c r="L38" i="1" a="1"/>
  <c r="L38" i="1" s="1"/>
  <c r="L37" i="1" a="1"/>
  <c r="L37" i="1" s="1"/>
  <c r="L36" i="1" a="1"/>
  <c r="L36" i="1" s="1"/>
  <c r="L35" i="1" a="1"/>
  <c r="L35" i="1" s="1"/>
  <c r="L34" i="1" a="1"/>
  <c r="L34" i="1" s="1"/>
  <c r="L33" i="1" a="1"/>
  <c r="L33" i="1" s="1"/>
  <c r="L32" i="1" a="1"/>
  <c r="L32" i="1" s="1"/>
  <c r="L31" i="1" a="1"/>
  <c r="L31" i="1" s="1"/>
  <c r="L30" i="1" a="1"/>
  <c r="L30" i="1" s="1"/>
  <c r="L29" i="1" a="1"/>
  <c r="L29" i="1" s="1"/>
  <c r="L28" i="1" a="1"/>
  <c r="L28" i="1" s="1"/>
  <c r="L27" i="1" a="1"/>
  <c r="L27" i="1" s="1"/>
  <c r="L26" i="1" a="1"/>
  <c r="L26" i="1" s="1"/>
  <c r="L25" i="1" a="1"/>
  <c r="L25" i="1" s="1"/>
  <c r="L24" i="1" a="1"/>
  <c r="L24" i="1" s="1"/>
  <c r="L23" i="1" a="1"/>
  <c r="L23" i="1" s="1"/>
  <c r="L22" i="1" a="1"/>
  <c r="L22" i="1" s="1"/>
  <c r="L21" i="1" a="1"/>
  <c r="L21" i="1" s="1"/>
  <c r="L20" i="1" a="1"/>
  <c r="L20" i="1" s="1"/>
  <c r="L19" i="1" a="1"/>
  <c r="L19" i="1" s="1"/>
  <c r="L18" i="1" a="1"/>
  <c r="L18" i="1" s="1"/>
  <c r="L17" i="1" a="1"/>
  <c r="L17" i="1" s="1"/>
  <c r="L16" i="1" a="1"/>
  <c r="L16" i="1" s="1"/>
  <c r="J65" i="1" a="1"/>
  <c r="J65" i="1" s="1"/>
  <c r="J64" i="1" a="1"/>
  <c r="J64" i="1" s="1"/>
  <c r="J63" i="1" a="1"/>
  <c r="J63" i="1" s="1"/>
  <c r="J62" i="1" a="1"/>
  <c r="J62" i="1" s="1"/>
  <c r="J61" i="1" a="1"/>
  <c r="J61" i="1" s="1"/>
  <c r="J60" i="1" a="1"/>
  <c r="J60" i="1" s="1"/>
  <c r="J59" i="1" a="1"/>
  <c r="J59" i="1" s="1"/>
  <c r="J58" i="1" a="1"/>
  <c r="J58" i="1" s="1"/>
  <c r="J57" i="1" a="1"/>
  <c r="J57" i="1" s="1"/>
  <c r="J56" i="1" a="1"/>
  <c r="J56" i="1" s="1"/>
  <c r="J55" i="1" a="1"/>
  <c r="J55" i="1" s="1"/>
  <c r="J54" i="1" a="1"/>
  <c r="J54" i="1" s="1"/>
  <c r="J53" i="1" a="1"/>
  <c r="J53" i="1" s="1"/>
  <c r="J52" i="1" a="1"/>
  <c r="J52" i="1" s="1"/>
  <c r="J51" i="1" a="1"/>
  <c r="J51" i="1" s="1"/>
  <c r="J50" i="1" a="1"/>
  <c r="J50" i="1" s="1"/>
  <c r="J49" i="1" a="1"/>
  <c r="J49" i="1" s="1"/>
  <c r="J48" i="1" a="1"/>
  <c r="J48" i="1" s="1"/>
  <c r="J47" i="1" a="1"/>
  <c r="J47" i="1" s="1"/>
  <c r="J46" i="1" a="1"/>
  <c r="J46" i="1" s="1"/>
  <c r="J45" i="1" a="1"/>
  <c r="J45" i="1" s="1"/>
  <c r="J44" i="1" a="1"/>
  <c r="J44" i="1" s="1"/>
  <c r="J43" i="1" a="1"/>
  <c r="J43" i="1" s="1"/>
  <c r="J42" i="1" a="1"/>
  <c r="J42" i="1" s="1"/>
  <c r="J41" i="1" a="1"/>
  <c r="J41" i="1" s="1"/>
  <c r="J40" i="1" a="1"/>
  <c r="J40" i="1" s="1"/>
  <c r="J39" i="1" a="1"/>
  <c r="J39" i="1" s="1"/>
  <c r="J38" i="1" a="1"/>
  <c r="J38" i="1" s="1"/>
  <c r="J37" i="1" a="1"/>
  <c r="J37" i="1" s="1"/>
  <c r="J36" i="1" a="1"/>
  <c r="J36" i="1" s="1"/>
  <c r="J35" i="1" a="1"/>
  <c r="J35" i="1" s="1"/>
  <c r="J34" i="1" a="1"/>
  <c r="J34" i="1" s="1"/>
  <c r="J33" i="1" a="1"/>
  <c r="J33" i="1" s="1"/>
  <c r="J32" i="1" a="1"/>
  <c r="J32" i="1" s="1"/>
  <c r="J31" i="1" a="1"/>
  <c r="J31" i="1" s="1"/>
  <c r="J30" i="1" a="1"/>
  <c r="J30" i="1" s="1"/>
  <c r="J29" i="1" a="1"/>
  <c r="J29" i="1" s="1"/>
  <c r="J28" i="1" a="1"/>
  <c r="J28" i="1" s="1"/>
  <c r="J27" i="1" a="1"/>
  <c r="J27" i="1" s="1"/>
  <c r="J26" i="1" a="1"/>
  <c r="J26" i="1" s="1"/>
  <c r="J25" i="1" a="1"/>
  <c r="J25" i="1" s="1"/>
  <c r="J24" i="1" a="1"/>
  <c r="J24" i="1" s="1"/>
  <c r="J23" i="1" a="1"/>
  <c r="J23" i="1" s="1"/>
  <c r="J22" i="1" a="1"/>
  <c r="J22" i="1" s="1"/>
  <c r="J21" i="1" a="1"/>
  <c r="J21" i="1" s="1"/>
  <c r="J20" i="1" a="1"/>
  <c r="J20" i="1" s="1"/>
  <c r="J19" i="1" a="1"/>
  <c r="J19" i="1" s="1"/>
  <c r="J18" i="1" a="1"/>
  <c r="J18" i="1" s="1"/>
  <c r="J17" i="1" a="1"/>
  <c r="J17" i="1" s="1"/>
  <c r="J16" i="1" a="1"/>
  <c r="J16" i="1" s="1"/>
  <c r="J130" i="1" l="1" a="1"/>
  <c r="J130" i="1" s="1"/>
  <c r="J132" i="1" s="1"/>
  <c r="R130" i="1" a="1"/>
  <c r="R130" i="1" s="1"/>
  <c r="R132" i="1" s="1"/>
  <c r="R66" i="1" s="1"/>
  <c r="N132" i="1"/>
  <c r="N66" i="1" s="1"/>
  <c r="L130" i="1" a="1"/>
  <c r="L130" i="1" s="1"/>
  <c r="P130" i="1" a="1"/>
  <c r="P130" i="1" s="1"/>
  <c r="U68" i="1"/>
  <c r="P132" i="1" l="1"/>
  <c r="P66" i="1" s="1"/>
  <c r="L132" i="1"/>
  <c r="L66" i="1" s="1"/>
  <c r="J6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<sst xmlns="http://schemas.openxmlformats.org/spreadsheetml/2006/main" count="600" uniqueCount="192">
  <si>
    <t>PD</t>
  </si>
  <si>
    <t>SD</t>
  </si>
  <si>
    <t>DD</t>
  </si>
  <si>
    <t>CD</t>
  </si>
  <si>
    <t>CA</t>
  </si>
  <si>
    <t>PO</t>
  </si>
  <si>
    <t>Prioritize Daylight and Priority Views</t>
  </si>
  <si>
    <t>Promote Healthy Indoor Air Quality</t>
  </si>
  <si>
    <t>Celebrate Public Circulation</t>
  </si>
  <si>
    <t>Provide Occupiable and Inviting Outdoor Spaces</t>
  </si>
  <si>
    <t>Notes</t>
  </si>
  <si>
    <t>Right-Size the Program</t>
  </si>
  <si>
    <t>Reduce Finish Materials</t>
  </si>
  <si>
    <t>Increase Material Durability</t>
  </si>
  <si>
    <t>Consult a Cost Estimator</t>
  </si>
  <si>
    <t>Use and Maintain a Capital Budget</t>
  </si>
  <si>
    <t>Establish Project Goals</t>
  </si>
  <si>
    <t>Promote an Integrated Design Process</t>
  </si>
  <si>
    <t>Preserve Dark Skies</t>
  </si>
  <si>
    <t>Surrounding Site Analysis</t>
  </si>
  <si>
    <t>Conserve Native Habitats</t>
  </si>
  <si>
    <t>Stormwater Runoff Management</t>
  </si>
  <si>
    <t>Reduce or Eliminate Irrigation Demands</t>
  </si>
  <si>
    <t>Low-Flow Plumbing Fixtures</t>
  </si>
  <si>
    <t>Low Impact Development (LID)</t>
  </si>
  <si>
    <t>Enhanced Envelope</t>
  </si>
  <si>
    <t>Energy Use</t>
  </si>
  <si>
    <t>Energy Production</t>
  </si>
  <si>
    <t>All-Electric</t>
  </si>
  <si>
    <t>Building Automation System (BAS)</t>
  </si>
  <si>
    <t>Renovate Existing Where Possible</t>
  </si>
  <si>
    <t>Reduce Embodied Carbon</t>
  </si>
  <si>
    <t>Reduce Construction Waste</t>
  </si>
  <si>
    <t>Concrete Best Practices</t>
  </si>
  <si>
    <t>Community Resilisance Evaluation</t>
  </si>
  <si>
    <t>Passive Survivability</t>
  </si>
  <si>
    <t>Action</t>
  </si>
  <si>
    <t>Credit</t>
  </si>
  <si>
    <t>Pick 1</t>
  </si>
  <si>
    <t>SM</t>
  </si>
  <si>
    <t>scoring
matrix</t>
  </si>
  <si>
    <t>project:</t>
  </si>
  <si>
    <t>project address:</t>
  </si>
  <si>
    <t>City CIP No:</t>
  </si>
  <si>
    <t>BD&amp;C Project No:</t>
  </si>
  <si>
    <t>Construction Contract No:</t>
  </si>
  <si>
    <t>Construction Contract Date:</t>
  </si>
  <si>
    <t>Designer Project No:</t>
  </si>
  <si>
    <t>#</t>
  </si>
  <si>
    <t>Action item</t>
  </si>
  <si>
    <t>Reduce Heat Island Eﬀect</t>
  </si>
  <si>
    <t>Design
Principle</t>
  </si>
  <si>
    <r>
      <rPr>
        <b/>
        <sz val="26"/>
        <color theme="1"/>
        <rFont val="Calibri"/>
        <family val="2"/>
        <scheme val="minor"/>
      </rPr>
      <t>10</t>
    </r>
    <r>
      <rPr>
        <b/>
        <sz val="11"/>
        <color theme="1"/>
        <rFont val="Calibri"/>
        <family val="2"/>
        <scheme val="minor"/>
      </rPr>
      <t xml:space="preserve">
DISCOVERY</t>
    </r>
  </si>
  <si>
    <r>
      <rPr>
        <b/>
        <sz val="26"/>
        <color theme="1"/>
        <rFont val="Calibri"/>
        <family val="2"/>
        <scheme val="minor"/>
      </rPr>
      <t>01</t>
    </r>
    <r>
      <rPr>
        <b/>
        <sz val="11"/>
        <color theme="1"/>
        <rFont val="Calibri"/>
        <family val="2"/>
        <scheme val="minor"/>
      </rPr>
      <t xml:space="preserve">
INTEGRATION</t>
    </r>
  </si>
  <si>
    <r>
      <rPr>
        <b/>
        <sz val="26"/>
        <color theme="1"/>
        <rFont val="Calibri"/>
        <family val="2"/>
        <scheme val="minor"/>
      </rPr>
      <t>02</t>
    </r>
    <r>
      <rPr>
        <b/>
        <sz val="11"/>
        <color theme="1"/>
        <rFont val="Calibri"/>
        <family val="2"/>
        <scheme val="minor"/>
      </rPr>
      <t xml:space="preserve">
EQUITABLE COMMUNITIES</t>
    </r>
  </si>
  <si>
    <r>
      <rPr>
        <b/>
        <sz val="26"/>
        <color theme="1"/>
        <rFont val="Calibri"/>
        <family val="2"/>
        <scheme val="minor"/>
      </rPr>
      <t>03</t>
    </r>
    <r>
      <rPr>
        <b/>
        <sz val="11"/>
        <color theme="1"/>
        <rFont val="Calibri"/>
        <family val="2"/>
        <scheme val="minor"/>
      </rPr>
      <t xml:space="preserve">
ECOYSYSTEMS</t>
    </r>
  </si>
  <si>
    <r>
      <rPr>
        <b/>
        <sz val="26"/>
        <color theme="1"/>
        <rFont val="Calibri"/>
        <family val="2"/>
        <scheme val="minor"/>
      </rPr>
      <t>04</t>
    </r>
    <r>
      <rPr>
        <b/>
        <sz val="11"/>
        <color theme="1"/>
        <rFont val="Calibri"/>
        <family val="2"/>
        <scheme val="minor"/>
      </rPr>
      <t xml:space="preserve">
WATER</t>
    </r>
  </si>
  <si>
    <r>
      <rPr>
        <b/>
        <sz val="26"/>
        <color theme="1"/>
        <rFont val="Calibri"/>
        <family val="2"/>
        <scheme val="minor"/>
      </rPr>
      <t>05</t>
    </r>
    <r>
      <rPr>
        <b/>
        <sz val="11"/>
        <color theme="1"/>
        <rFont val="Calibri"/>
        <family val="2"/>
        <scheme val="minor"/>
      </rPr>
      <t xml:space="preserve">
ECONOMY</t>
    </r>
  </si>
  <si>
    <r>
      <rPr>
        <b/>
        <sz val="26"/>
        <color theme="1"/>
        <rFont val="Calibri"/>
        <family val="2"/>
        <scheme val="minor"/>
      </rPr>
      <t>06</t>
    </r>
    <r>
      <rPr>
        <b/>
        <sz val="11"/>
        <color theme="1"/>
        <rFont val="Calibri"/>
        <family val="2"/>
        <scheme val="minor"/>
      </rPr>
      <t xml:space="preserve">
ENERGY</t>
    </r>
  </si>
  <si>
    <r>
      <rPr>
        <b/>
        <sz val="26"/>
        <color theme="1"/>
        <rFont val="Calibri"/>
        <family val="2"/>
        <scheme val="minor"/>
      </rPr>
      <t>07</t>
    </r>
    <r>
      <rPr>
        <b/>
        <sz val="11"/>
        <color theme="1"/>
        <rFont val="Calibri"/>
        <family val="2"/>
        <scheme val="minor"/>
      </rPr>
      <t xml:space="preserve">
WELL-BEING</t>
    </r>
  </si>
  <si>
    <r>
      <rPr>
        <b/>
        <sz val="26"/>
        <color theme="1"/>
        <rFont val="Calibri"/>
        <family val="2"/>
        <scheme val="minor"/>
      </rPr>
      <t>08</t>
    </r>
    <r>
      <rPr>
        <b/>
        <sz val="11"/>
        <color theme="1"/>
        <rFont val="Calibri"/>
        <family val="2"/>
        <scheme val="minor"/>
      </rPr>
      <t xml:space="preserve">
RESOURCES</t>
    </r>
  </si>
  <si>
    <r>
      <rPr>
        <b/>
        <sz val="26"/>
        <color theme="1"/>
        <rFont val="Calibri"/>
        <family val="2"/>
        <scheme val="minor"/>
      </rPr>
      <t>09</t>
    </r>
    <r>
      <rPr>
        <b/>
        <sz val="11"/>
        <color theme="1"/>
        <rFont val="Calibri"/>
        <family val="2"/>
        <scheme val="minor"/>
      </rPr>
      <t xml:space="preserve">
CHANGE</t>
    </r>
  </si>
  <si>
    <t>total</t>
  </si>
  <si>
    <t>date</t>
  </si>
  <si>
    <t>totals</t>
  </si>
  <si>
    <t>notes</t>
  </si>
  <si>
    <t>A</t>
  </si>
  <si>
    <t>site acquisition costs</t>
  </si>
  <si>
    <t>quantity</t>
  </si>
  <si>
    <t>sqft</t>
  </si>
  <si>
    <t>cost/unit</t>
  </si>
  <si>
    <t>land acquisition</t>
  </si>
  <si>
    <t>B</t>
  </si>
  <si>
    <t>shell and core construction costs</t>
  </si>
  <si>
    <t>shell and core</t>
  </si>
  <si>
    <t>demolition costs</t>
  </si>
  <si>
    <t>if applicable</t>
  </si>
  <si>
    <t>exterior amenities</t>
  </si>
  <si>
    <t>C</t>
  </si>
  <si>
    <t xml:space="preserve">interior buildout construction costs </t>
  </si>
  <si>
    <t>interiors</t>
  </si>
  <si>
    <t>D</t>
  </si>
  <si>
    <t>furniture/fixtures/equipment (ffe) costs</t>
  </si>
  <si>
    <t>sf</t>
  </si>
  <si>
    <t>furniture</t>
  </si>
  <si>
    <t>fixtures</t>
  </si>
  <si>
    <t>equipment</t>
  </si>
  <si>
    <t>audio video equipment</t>
  </si>
  <si>
    <t>E</t>
  </si>
  <si>
    <t>professional services fees</t>
  </si>
  <si>
    <t>percentage</t>
  </si>
  <si>
    <t>budget</t>
  </si>
  <si>
    <t>cost</t>
  </si>
  <si>
    <t>E.1</t>
  </si>
  <si>
    <t>basic services (overall)</t>
  </si>
  <si>
    <t>architecture</t>
  </si>
  <si>
    <t>lump sum</t>
  </si>
  <si>
    <t>company name</t>
  </si>
  <si>
    <t>structural engineering</t>
  </si>
  <si>
    <t>mechanical engineering</t>
  </si>
  <si>
    <t>plumbing engineering</t>
  </si>
  <si>
    <t>fire protection engineering</t>
  </si>
  <si>
    <t>electrical engineering</t>
  </si>
  <si>
    <t>E.2</t>
  </si>
  <si>
    <t>specialty services (overall)</t>
  </si>
  <si>
    <t>if requested by CofM</t>
  </si>
  <si>
    <t>civil engineering</t>
  </si>
  <si>
    <t>landscape architecture</t>
  </si>
  <si>
    <t>acoustic and audio visual consulting</t>
  </si>
  <si>
    <t>estimating</t>
  </si>
  <si>
    <t>high-performance engineering</t>
  </si>
  <si>
    <t>sustainability consulting</t>
  </si>
  <si>
    <t>other consulting</t>
  </si>
  <si>
    <t>F</t>
  </si>
  <si>
    <t>other costs</t>
  </si>
  <si>
    <t>F.1</t>
  </si>
  <si>
    <t>reimbursable expenses</t>
  </si>
  <si>
    <t>if requested / needed</t>
  </si>
  <si>
    <t>topo survey</t>
  </si>
  <si>
    <t>geotech (soil borings)</t>
  </si>
  <si>
    <t>3D scanning</t>
  </si>
  <si>
    <t>environmental testing</t>
  </si>
  <si>
    <t>asbestos testing</t>
  </si>
  <si>
    <t>other items</t>
  </si>
  <si>
    <t>F.2</t>
  </si>
  <si>
    <t>CofM controlled items</t>
  </si>
  <si>
    <t>low voltage wiring</t>
  </si>
  <si>
    <t>security systems</t>
  </si>
  <si>
    <t>access control</t>
  </si>
  <si>
    <t>video security</t>
  </si>
  <si>
    <t>contingency</t>
  </si>
  <si>
    <t>set by CofM</t>
  </si>
  <si>
    <t>subtotal construction   (A+B+C)</t>
  </si>
  <si>
    <t>subtotal ffe   (D)</t>
  </si>
  <si>
    <t>subtotal soft costs   (E+F)</t>
  </si>
  <si>
    <t>`</t>
  </si>
  <si>
    <t>BN</t>
  </si>
  <si>
    <t>City IP No:</t>
  </si>
  <si>
    <t>Projected</t>
  </si>
  <si>
    <t>Selected</t>
  </si>
  <si>
    <t>Rejected</t>
  </si>
  <si>
    <t>N/A</t>
  </si>
  <si>
    <t>Color Legend</t>
  </si>
  <si>
    <t>Achieved</t>
  </si>
  <si>
    <t>Items presently selected to be incorporated into the project.</t>
  </si>
  <si>
    <t>Items projected to be incorporated into the project, but not yet verified.</t>
  </si>
  <si>
    <t>Items capable, but not incorporated into the project.</t>
  </si>
  <si>
    <t>Items verified as completed within the project.</t>
  </si>
  <si>
    <t xml:space="preserve">capital budget </t>
  </si>
  <si>
    <t>CB</t>
  </si>
  <si>
    <t>Conduct a Visioning Charrette</t>
  </si>
  <si>
    <t>Multi-Tasking Design Strategies</t>
  </si>
  <si>
    <t>Native Plant Species &amp; Pollinator Gardens</t>
  </si>
  <si>
    <t>Commissioning</t>
  </si>
  <si>
    <t>Review Owner Project Requirements (OPR)</t>
  </si>
  <si>
    <t>Provide O+M Manuals at Project Closeout</t>
  </si>
  <si>
    <t>Specify Responsible Material Sourcing</t>
  </si>
  <si>
    <t>Sustainable Design Consultant or Champion</t>
  </si>
  <si>
    <t>Evaluation of Demographics, Transportation, Socio-Economic, Landscape of Surrounding Area</t>
  </si>
  <si>
    <t>Enhance Public Infrastructure Connections on Project Site</t>
  </si>
  <si>
    <t>Development a Plan for Robust Stakeholder Engagement</t>
  </si>
  <si>
    <t>Provide Open Public Space for Community Uses</t>
  </si>
  <si>
    <t>Accomodation for Diverse Needs</t>
  </si>
  <si>
    <t>On-Site Water Reuse Strategies</t>
  </si>
  <si>
    <t>Perform Acoustic Programming Analysis</t>
  </si>
  <si>
    <t xml:space="preserve">Flexible / Adaptable Building Strategies </t>
  </si>
  <si>
    <t>Anticipate the Future by Designing the Envelope for Tomorrow, Not Today</t>
  </si>
  <si>
    <t>FFE Re-Purpose and Product Lifecycle Assessment</t>
  </si>
  <si>
    <t>Post-OCC Evaluation / OAC (1-Year Post Occupancy)</t>
  </si>
  <si>
    <t>Utility Monitoring System</t>
  </si>
  <si>
    <t>N/A sum</t>
  </si>
  <si>
    <t>now 80% of target</t>
  </si>
  <si>
    <t>success?</t>
  </si>
  <si>
    <t>80% achieved</t>
  </si>
  <si>
    <t>Project Pass</t>
  </si>
  <si>
    <t>Verify Contractor Compliance</t>
  </si>
  <si>
    <t>Final Project Recapitulation</t>
  </si>
  <si>
    <t>Formulas</t>
  </si>
  <si>
    <t>Items not applicable to the project, and do not count against % successful.</t>
  </si>
  <si>
    <t>calculated percentage equals</t>
  </si>
  <si>
    <t>50 - # of N/A is new target</t>
  </si>
  <si>
    <t>Option</t>
  </si>
  <si>
    <t>Action Item</t>
  </si>
  <si>
    <t>Option A</t>
  </si>
  <si>
    <t>Option B</t>
  </si>
  <si>
    <t>Selected Option:</t>
  </si>
  <si>
    <t>If the project is for a new addition or expansion, or for renovation or maintenance, and has a construction budget of $500,000 or less, this one-time score sheet form may be used.  The completed form shall be submitted at the end of the Pre-Design Phase and signed by the Project Manager.  The Scoring Matrix will not need to be submitted.</t>
  </si>
  <si>
    <t>Project Manager's signature and date:</t>
  </si>
  <si>
    <t>one-time
score form</t>
  </si>
  <si>
    <t>OTSF</t>
  </si>
  <si>
    <r>
      <rPr>
        <b/>
        <sz val="11"/>
        <color theme="1"/>
        <rFont val="Calibri"/>
        <family val="2"/>
        <scheme val="minor"/>
      </rPr>
      <t>Use Option A:</t>
    </r>
    <r>
      <rPr>
        <sz val="11"/>
        <color theme="1"/>
        <rFont val="Calibri"/>
        <family val="2"/>
        <scheme val="minor"/>
      </rPr>
      <t xml:space="preserve">  Where, after a thorough review of the 10 Design Principles and 5 Action Items under each Design Principle, the City and Consultant have determined that between 1 and 5 Action Items are applicable to the scope of the project.  The Consultant shall incorporate these selected Action Items throughout the design and construction process and deliver a final product that is in full compliance with their requirements.  All items in the Division Standards applicable to the project shall still apply to the project.</t>
    </r>
  </si>
  <si>
    <r>
      <rPr>
        <b/>
        <sz val="11"/>
        <color theme="1"/>
        <rFont val="Calibri"/>
        <family val="2"/>
        <scheme val="minor"/>
      </rPr>
      <t>Use Option B:</t>
    </r>
    <r>
      <rPr>
        <sz val="11"/>
        <color theme="1"/>
        <rFont val="Calibri"/>
        <family val="2"/>
        <scheme val="minor"/>
      </rPr>
      <t xml:space="preserve">  where, after a thorough review of the 10 Design Principles and 5 Action Items under each Design Principle, the City and Consultant have determined that there are 0 Action Items applicable to the scope of the project.  All items in the Division Standards applicable to the project shall still apply to the project.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</si>
</sst>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9"/>
      <name val="Arial"/>
      <family val="2"/>
    </font>
    <font>
      <b/>
      <sz val="14"/>
      <color indexed="9"/>
      <name val="Arial"/>
      <family val="2"/>
    </font>
    <font>
      <b/>
      <sz val="14"/>
      <color rgb="FF002060"/>
      <name val="Arial"/>
      <family val="2"/>
    </font>
    <font>
      <sz val="12"/>
      <color rgb="FF002060"/>
      <name val="Arial"/>
      <family val="2"/>
    </font>
    <font>
      <sz val="10"/>
      <color rgb="FF00206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Impact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name val="Swis721 Lt BT"/>
      <family val="2"/>
    </font>
    <font>
      <sz val="10"/>
      <color indexed="9"/>
      <name val="Swis721 Lt BT"/>
      <family val="2"/>
    </font>
    <font>
      <sz val="10"/>
      <color theme="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BBDAA6"/>
        <bgColor indexed="64"/>
      </patternFill>
    </fill>
    <fill>
      <patternFill patternType="solid">
        <fgColor rgb="FF89CC4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FFA7A7"/>
        <bgColor indexed="64"/>
      </patternFill>
    </fill>
    <fill>
      <patternFill patternType="solid">
        <fgColor rgb="FF6BA42C"/>
        <bgColor indexed="64"/>
      </patternFill>
    </fill>
  </fills>
  <borders count="4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6" fillId="0" borderId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289">
    <xf numFmtId="0" fontId="0" fillId="0" borderId="0" xfId="0"/>
    <xf numFmtId="0" fontId="0" fillId="4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left"/>
      <protection locked="0"/>
    </xf>
    <xf numFmtId="49" fontId="13" fillId="0" borderId="0" xfId="0" applyNumberFormat="1" applyFont="1" applyAlignment="1" applyProtection="1">
      <alignment horizontal="left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5" borderId="1" xfId="0" quotePrefix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0" fillId="4" borderId="0" xfId="0" applyFill="1"/>
    <xf numFmtId="0" fontId="1" fillId="0" borderId="0" xfId="0" applyFont="1"/>
    <xf numFmtId="0" fontId="0" fillId="0" borderId="1" xfId="0" quotePrefix="1" applyBorder="1" applyAlignment="1" applyProtection="1">
      <alignment horizontal="center" vertical="center"/>
      <protection locked="0"/>
    </xf>
    <xf numFmtId="0" fontId="17" fillId="0" borderId="0" xfId="1" applyFont="1"/>
    <xf numFmtId="0" fontId="16" fillId="0" borderId="0" xfId="1"/>
    <xf numFmtId="0" fontId="28" fillId="0" borderId="0" xfId="1" applyFont="1"/>
    <xf numFmtId="2" fontId="17" fillId="0" borderId="0" xfId="1" applyNumberFormat="1" applyFont="1" applyProtection="1">
      <protection locked="0"/>
    </xf>
    <xf numFmtId="2" fontId="27" fillId="0" borderId="19" xfId="1" applyNumberFormat="1" applyFont="1" applyBorder="1" applyProtection="1">
      <protection locked="0"/>
    </xf>
    <xf numFmtId="0" fontId="17" fillId="0" borderId="19" xfId="1" applyFont="1" applyBorder="1" applyAlignment="1" applyProtection="1">
      <alignment horizontal="right"/>
      <protection locked="0"/>
    </xf>
    <xf numFmtId="165" fontId="17" fillId="0" borderId="0" xfId="1" applyNumberFormat="1" applyFont="1" applyAlignment="1" applyProtection="1">
      <alignment horizontal="center"/>
      <protection locked="0"/>
    </xf>
    <xf numFmtId="165" fontId="17" fillId="16" borderId="19" xfId="1" applyNumberFormat="1" applyFont="1" applyFill="1" applyBorder="1" applyAlignment="1" applyProtection="1">
      <alignment horizontal="center"/>
      <protection locked="0"/>
    </xf>
    <xf numFmtId="0" fontId="17" fillId="0" borderId="0" xfId="1" applyFont="1" applyProtection="1">
      <protection locked="0"/>
    </xf>
    <xf numFmtId="0" fontId="16" fillId="0" borderId="0" xfId="1" applyProtection="1">
      <protection locked="0"/>
    </xf>
    <xf numFmtId="0" fontId="25" fillId="0" borderId="0" xfId="1" applyFont="1" applyProtection="1">
      <protection locked="0"/>
    </xf>
    <xf numFmtId="0" fontId="17" fillId="0" borderId="0" xfId="1" applyFont="1" applyAlignment="1" applyProtection="1">
      <alignment horizontal="right"/>
      <protection locked="0"/>
    </xf>
    <xf numFmtId="3" fontId="17" fillId="0" borderId="0" xfId="1" applyNumberFormat="1" applyFont="1" applyAlignment="1" applyProtection="1">
      <alignment horizontal="right"/>
      <protection locked="0"/>
    </xf>
    <xf numFmtId="44" fontId="17" fillId="0" borderId="0" xfId="3" applyFont="1" applyFill="1" applyAlignment="1" applyProtection="1">
      <alignment horizontal="right"/>
      <protection locked="0"/>
    </xf>
    <xf numFmtId="165" fontId="17" fillId="0" borderId="0" xfId="3" applyNumberFormat="1" applyFont="1" applyProtection="1">
      <protection locked="0"/>
    </xf>
    <xf numFmtId="165" fontId="17" fillId="16" borderId="0" xfId="1" applyNumberFormat="1" applyFont="1" applyFill="1" applyProtection="1">
      <protection locked="0"/>
    </xf>
    <xf numFmtId="165" fontId="17" fillId="16" borderId="0" xfId="3" applyNumberFormat="1" applyFont="1" applyFill="1" applyProtection="1">
      <protection locked="0"/>
    </xf>
    <xf numFmtId="165" fontId="17" fillId="0" borderId="0" xfId="1" applyNumberFormat="1" applyFont="1" applyAlignment="1" applyProtection="1">
      <alignment horizontal="right"/>
      <protection locked="0"/>
    </xf>
    <xf numFmtId="165" fontId="17" fillId="16" borderId="19" xfId="1" applyNumberFormat="1" applyFont="1" applyFill="1" applyBorder="1" applyProtection="1">
      <protection locked="0"/>
    </xf>
    <xf numFmtId="165" fontId="17" fillId="0" borderId="0" xfId="1" applyNumberFormat="1" applyFont="1" applyProtection="1">
      <protection locked="0"/>
    </xf>
    <xf numFmtId="164" fontId="28" fillId="0" borderId="0" xfId="2" applyNumberFormat="1" applyFont="1" applyAlignment="1" applyProtection="1">
      <alignment horizontal="right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center"/>
      <protection locked="0"/>
    </xf>
    <xf numFmtId="0" fontId="28" fillId="0" borderId="0" xfId="1" applyFont="1" applyProtection="1">
      <protection locked="0"/>
    </xf>
    <xf numFmtId="164" fontId="28" fillId="0" borderId="0" xfId="2" applyNumberFormat="1" applyFont="1" applyAlignment="1" applyProtection="1">
      <alignment horizontal="left"/>
      <protection locked="0"/>
    </xf>
    <xf numFmtId="164" fontId="17" fillId="0" borderId="0" xfId="2" applyNumberFormat="1" applyFont="1" applyFill="1" applyAlignment="1" applyProtection="1">
      <alignment horizontal="right"/>
      <protection locked="0"/>
    </xf>
    <xf numFmtId="165" fontId="17" fillId="16" borderId="20" xfId="1" applyNumberFormat="1" applyFont="1" applyFill="1" applyBorder="1" applyProtection="1">
      <protection locked="0"/>
    </xf>
    <xf numFmtId="9" fontId="17" fillId="0" borderId="0" xfId="4" applyFont="1" applyAlignment="1" applyProtection="1">
      <alignment horizontal="left"/>
      <protection locked="0"/>
    </xf>
    <xf numFmtId="9" fontId="17" fillId="0" borderId="0" xfId="4" applyFont="1" applyAlignment="1" applyProtection="1">
      <alignment horizontal="right"/>
      <protection locked="0"/>
    </xf>
    <xf numFmtId="165" fontId="28" fillId="0" borderId="0" xfId="1" applyNumberFormat="1" applyFont="1" applyProtection="1">
      <protection locked="0"/>
    </xf>
    <xf numFmtId="0" fontId="30" fillId="0" borderId="0" xfId="1" applyFont="1" applyAlignment="1" applyProtection="1">
      <alignment horizontal="left"/>
      <protection locked="0"/>
    </xf>
    <xf numFmtId="165" fontId="17" fillId="0" borderId="0" xfId="3" applyNumberFormat="1" applyFont="1" applyFill="1" applyAlignment="1" applyProtection="1">
      <alignment horizontal="right"/>
      <protection locked="0"/>
    </xf>
    <xf numFmtId="166" fontId="17" fillId="0" borderId="0" xfId="1" applyNumberFormat="1" applyFont="1" applyProtection="1">
      <protection locked="0"/>
    </xf>
    <xf numFmtId="166" fontId="17" fillId="0" borderId="0" xfId="1" applyNumberFormat="1" applyFont="1" applyAlignment="1" applyProtection="1">
      <alignment horizontal="right"/>
      <protection locked="0"/>
    </xf>
    <xf numFmtId="10" fontId="17" fillId="0" borderId="21" xfId="4" applyNumberFormat="1" applyFont="1" applyBorder="1" applyAlignment="1" applyProtection="1">
      <alignment horizontal="right"/>
      <protection locked="0"/>
    </xf>
    <xf numFmtId="44" fontId="17" fillId="0" borderId="21" xfId="3" applyFont="1" applyFill="1" applyBorder="1" applyAlignment="1" applyProtection="1">
      <alignment horizontal="right"/>
      <protection locked="0"/>
    </xf>
    <xf numFmtId="165" fontId="17" fillId="16" borderId="21" xfId="3" applyNumberFormat="1" applyFont="1" applyFill="1" applyBorder="1" applyProtection="1">
      <protection locked="0"/>
    </xf>
    <xf numFmtId="165" fontId="17" fillId="0" borderId="0" xfId="3" applyNumberFormat="1" applyFont="1" applyFill="1" applyProtection="1">
      <protection locked="0"/>
    </xf>
    <xf numFmtId="165" fontId="17" fillId="16" borderId="0" xfId="3" applyNumberFormat="1" applyFont="1" applyFill="1" applyAlignment="1" applyProtection="1">
      <alignment horizontal="right"/>
      <protection locked="0"/>
    </xf>
    <xf numFmtId="0" fontId="27" fillId="0" borderId="0" xfId="1" applyFont="1" applyAlignment="1" applyProtection="1">
      <alignment horizontal="left" indent="1"/>
      <protection locked="0"/>
    </xf>
    <xf numFmtId="10" fontId="17" fillId="0" borderId="22" xfId="4" applyNumberFormat="1" applyFont="1" applyFill="1" applyBorder="1" applyAlignment="1" applyProtection="1">
      <alignment horizontal="right"/>
      <protection locked="0"/>
    </xf>
    <xf numFmtId="44" fontId="17" fillId="0" borderId="22" xfId="3" applyFont="1" applyFill="1" applyBorder="1" applyAlignment="1" applyProtection="1">
      <alignment horizontal="right"/>
      <protection locked="0"/>
    </xf>
    <xf numFmtId="165" fontId="17" fillId="0" borderId="22" xfId="3" applyNumberFormat="1" applyFont="1" applyFill="1" applyBorder="1" applyAlignment="1" applyProtection="1">
      <alignment horizontal="right"/>
      <protection locked="0"/>
    </xf>
    <xf numFmtId="165" fontId="17" fillId="16" borderId="22" xfId="3" applyNumberFormat="1" applyFont="1" applyFill="1" applyBorder="1" applyAlignment="1" applyProtection="1">
      <alignment horizontal="right"/>
      <protection locked="0"/>
    </xf>
    <xf numFmtId="166" fontId="27" fillId="0" borderId="19" xfId="1" applyNumberFormat="1" applyFont="1" applyBorder="1" applyProtection="1">
      <protection locked="0"/>
    </xf>
    <xf numFmtId="165" fontId="17" fillId="0" borderId="21" xfId="1" applyNumberFormat="1" applyFont="1" applyBorder="1" applyAlignment="1" applyProtection="1">
      <alignment horizontal="right"/>
      <protection locked="0"/>
    </xf>
    <xf numFmtId="165" fontId="17" fillId="0" borderId="21" xfId="3" applyNumberFormat="1" applyFont="1" applyFill="1" applyBorder="1" applyAlignment="1" applyProtection="1">
      <alignment horizontal="right"/>
      <protection locked="0"/>
    </xf>
    <xf numFmtId="0" fontId="17" fillId="0" borderId="22" xfId="1" applyFont="1" applyBorder="1" applyAlignment="1" applyProtection="1">
      <alignment horizontal="right"/>
      <protection locked="0"/>
    </xf>
    <xf numFmtId="164" fontId="17" fillId="0" borderId="22" xfId="2" applyNumberFormat="1" applyFont="1" applyFill="1" applyBorder="1" applyAlignment="1" applyProtection="1">
      <alignment horizontal="right"/>
      <protection locked="0"/>
    </xf>
    <xf numFmtId="0" fontId="17" fillId="9" borderId="0" xfId="1" applyFont="1" applyFill="1" applyProtection="1">
      <protection locked="0"/>
    </xf>
    <xf numFmtId="0" fontId="17" fillId="9" borderId="0" xfId="1" applyFont="1" applyFill="1" applyAlignment="1" applyProtection="1">
      <alignment horizontal="right"/>
      <protection locked="0"/>
    </xf>
    <xf numFmtId="0" fontId="18" fillId="9" borderId="0" xfId="1" applyFont="1" applyFill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164" fontId="17" fillId="0" borderId="0" xfId="2" applyNumberFormat="1" applyFont="1" applyAlignment="1" applyProtection="1">
      <alignment horizontal="left"/>
      <protection locked="0"/>
    </xf>
    <xf numFmtId="165" fontId="17" fillId="16" borderId="0" xfId="3" applyNumberFormat="1" applyFont="1" applyFill="1" applyBorder="1" applyProtection="1">
      <protection locked="0"/>
    </xf>
    <xf numFmtId="0" fontId="18" fillId="17" borderId="0" xfId="1" applyFont="1" applyFill="1" applyProtection="1">
      <protection locked="0"/>
    </xf>
    <xf numFmtId="165" fontId="18" fillId="0" borderId="0" xfId="1" applyNumberFormat="1" applyFont="1" applyAlignment="1" applyProtection="1">
      <alignment horizontal="center"/>
      <protection locked="0"/>
    </xf>
    <xf numFmtId="165" fontId="27" fillId="10" borderId="0" xfId="1" applyNumberFormat="1" applyFont="1" applyFill="1" applyAlignment="1" applyProtection="1">
      <alignment horizontal="center"/>
      <protection locked="0"/>
    </xf>
    <xf numFmtId="165" fontId="27" fillId="11" borderId="0" xfId="1" applyNumberFormat="1" applyFont="1" applyFill="1" applyAlignment="1" applyProtection="1">
      <alignment horizontal="center"/>
      <protection locked="0"/>
    </xf>
    <xf numFmtId="165" fontId="27" fillId="12" borderId="0" xfId="1" applyNumberFormat="1" applyFont="1" applyFill="1" applyAlignment="1" applyProtection="1">
      <alignment horizontal="center"/>
      <protection locked="0"/>
    </xf>
    <xf numFmtId="165" fontId="27" fillId="13" borderId="0" xfId="1" applyNumberFormat="1" applyFont="1" applyFill="1" applyAlignment="1" applyProtection="1">
      <alignment horizontal="center"/>
      <protection locked="0"/>
    </xf>
    <xf numFmtId="165" fontId="27" fillId="14" borderId="0" xfId="1" applyNumberFormat="1" applyFont="1" applyFill="1" applyAlignment="1" applyProtection="1">
      <alignment horizontal="center"/>
      <protection locked="0"/>
    </xf>
    <xf numFmtId="165" fontId="27" fillId="15" borderId="0" xfId="1" applyNumberFormat="1" applyFont="1" applyFill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44" fontId="17" fillId="0" borderId="0" xfId="1" applyNumberFormat="1" applyFont="1" applyAlignment="1" applyProtection="1">
      <alignment horizontal="center"/>
      <protection locked="0"/>
    </xf>
    <xf numFmtId="44" fontId="17" fillId="0" borderId="0" xfId="3" applyFont="1" applyBorder="1" applyAlignment="1" applyProtection="1">
      <alignment horizontal="center"/>
      <protection locked="0"/>
    </xf>
    <xf numFmtId="44" fontId="17" fillId="0" borderId="0" xfId="3" applyFont="1" applyAlignment="1" applyProtection="1">
      <alignment horizontal="center"/>
      <protection locked="0"/>
    </xf>
    <xf numFmtId="165" fontId="32" fillId="10" borderId="0" xfId="1" applyNumberFormat="1" applyFont="1" applyFill="1" applyAlignment="1" applyProtection="1">
      <alignment horizontal="center"/>
      <protection locked="0"/>
    </xf>
    <xf numFmtId="165" fontId="32" fillId="11" borderId="0" xfId="1" applyNumberFormat="1" applyFont="1" applyFill="1" applyAlignment="1" applyProtection="1">
      <alignment horizontal="center"/>
      <protection locked="0"/>
    </xf>
    <xf numFmtId="165" fontId="32" fillId="12" borderId="0" xfId="1" applyNumberFormat="1" applyFont="1" applyFill="1" applyAlignment="1" applyProtection="1">
      <alignment horizontal="center"/>
      <protection locked="0"/>
    </xf>
    <xf numFmtId="165" fontId="32" fillId="13" borderId="0" xfId="1" applyNumberFormat="1" applyFont="1" applyFill="1" applyAlignment="1" applyProtection="1">
      <alignment horizontal="center"/>
      <protection locked="0"/>
    </xf>
    <xf numFmtId="165" fontId="32" fillId="14" borderId="0" xfId="1" applyNumberFormat="1" applyFont="1" applyFill="1" applyAlignment="1" applyProtection="1">
      <alignment horizontal="center"/>
      <protection locked="0"/>
    </xf>
    <xf numFmtId="165" fontId="32" fillId="15" borderId="0" xfId="1" applyNumberFormat="1" applyFont="1" applyFill="1" applyAlignment="1" applyProtection="1">
      <alignment horizontal="center"/>
      <protection locked="0"/>
    </xf>
    <xf numFmtId="0" fontId="18" fillId="17" borderId="0" xfId="1" applyFont="1" applyFill="1" applyAlignment="1" applyProtection="1">
      <alignment horizontal="right"/>
      <protection locked="0"/>
    </xf>
    <xf numFmtId="0" fontId="10" fillId="0" borderId="0" xfId="0" applyFont="1" applyAlignment="1" applyProtection="1">
      <alignment horizontal="left" vertical="top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0" fontId="19" fillId="0" borderId="0" xfId="1" applyFont="1" applyProtection="1">
      <protection locked="0"/>
    </xf>
    <xf numFmtId="0" fontId="20" fillId="0" borderId="0" xfId="1" applyFont="1" applyProtection="1">
      <protection locked="0"/>
    </xf>
    <xf numFmtId="0" fontId="21" fillId="0" borderId="0" xfId="1" applyFont="1" applyProtection="1">
      <protection locked="0"/>
    </xf>
    <xf numFmtId="0" fontId="22" fillId="0" borderId="0" xfId="1" applyFont="1" applyProtection="1">
      <protection locked="0"/>
    </xf>
    <xf numFmtId="164" fontId="17" fillId="9" borderId="0" xfId="2" applyNumberFormat="1" applyFont="1" applyFill="1" applyAlignment="1" applyProtection="1">
      <alignment horizontal="right"/>
      <protection locked="0"/>
    </xf>
    <xf numFmtId="164" fontId="17" fillId="9" borderId="0" xfId="2" applyNumberFormat="1" applyFont="1" applyFill="1" applyAlignment="1" applyProtection="1">
      <alignment horizontal="left"/>
      <protection locked="0"/>
    </xf>
    <xf numFmtId="1" fontId="17" fillId="0" borderId="0" xfId="1" applyNumberFormat="1" applyFont="1" applyProtection="1">
      <protection locked="0"/>
    </xf>
    <xf numFmtId="0" fontId="24" fillId="0" borderId="0" xfId="1" applyFont="1" applyAlignment="1" applyProtection="1">
      <alignment horizontal="right"/>
      <protection locked="0"/>
    </xf>
    <xf numFmtId="0" fontId="24" fillId="0" borderId="0" xfId="1" applyFont="1" applyAlignment="1" applyProtection="1">
      <alignment horizontal="left"/>
      <protection locked="0"/>
    </xf>
    <xf numFmtId="0" fontId="18" fillId="0" borderId="0" xfId="1" applyFont="1" applyAlignment="1" applyProtection="1">
      <alignment horizontal="center"/>
      <protection locked="0"/>
    </xf>
    <xf numFmtId="0" fontId="27" fillId="10" borderId="0" xfId="1" applyFont="1" applyFill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/>
      <protection locked="0"/>
    </xf>
    <xf numFmtId="0" fontId="27" fillId="11" borderId="0" xfId="1" applyFont="1" applyFill="1" applyAlignment="1" applyProtection="1">
      <alignment horizontal="center"/>
      <protection locked="0"/>
    </xf>
    <xf numFmtId="0" fontId="27" fillId="12" borderId="0" xfId="1" applyFont="1" applyFill="1" applyAlignment="1" applyProtection="1">
      <alignment horizontal="center"/>
      <protection locked="0"/>
    </xf>
    <xf numFmtId="0" fontId="27" fillId="13" borderId="0" xfId="1" applyFont="1" applyFill="1" applyAlignment="1" applyProtection="1">
      <alignment horizontal="center"/>
      <protection locked="0"/>
    </xf>
    <xf numFmtId="0" fontId="27" fillId="14" borderId="0" xfId="1" applyFont="1" applyFill="1" applyAlignment="1" applyProtection="1">
      <alignment horizontal="center"/>
      <protection locked="0"/>
    </xf>
    <xf numFmtId="0" fontId="27" fillId="15" borderId="0" xfId="1" applyFont="1" applyFill="1" applyAlignment="1" applyProtection="1">
      <alignment horizontal="center"/>
      <protection locked="0"/>
    </xf>
    <xf numFmtId="0" fontId="17" fillId="10" borderId="0" xfId="1" applyFont="1" applyFill="1" applyAlignment="1" applyProtection="1">
      <alignment horizontal="center"/>
      <protection locked="0"/>
    </xf>
    <xf numFmtId="0" fontId="17" fillId="11" borderId="0" xfId="1" applyFont="1" applyFill="1" applyAlignment="1" applyProtection="1">
      <alignment horizontal="center"/>
      <protection locked="0"/>
    </xf>
    <xf numFmtId="0" fontId="17" fillId="12" borderId="0" xfId="1" applyFont="1" applyFill="1" applyAlignment="1" applyProtection="1">
      <alignment horizontal="center"/>
      <protection locked="0"/>
    </xf>
    <xf numFmtId="0" fontId="17" fillId="13" borderId="0" xfId="1" applyFont="1" applyFill="1" applyAlignment="1" applyProtection="1">
      <alignment horizontal="center"/>
      <protection locked="0"/>
    </xf>
    <xf numFmtId="0" fontId="17" fillId="14" borderId="0" xfId="1" applyFont="1" applyFill="1" applyAlignment="1" applyProtection="1">
      <alignment horizontal="center"/>
      <protection locked="0"/>
    </xf>
    <xf numFmtId="0" fontId="17" fillId="15" borderId="0" xfId="1" applyFont="1" applyFill="1" applyAlignment="1" applyProtection="1">
      <alignment horizontal="center"/>
      <protection locked="0"/>
    </xf>
    <xf numFmtId="0" fontId="17" fillId="0" borderId="0" xfId="1" applyFont="1" applyAlignment="1" applyProtection="1">
      <alignment horizontal="center" vertical="center"/>
      <protection locked="0"/>
    </xf>
    <xf numFmtId="0" fontId="26" fillId="17" borderId="18" xfId="1" applyFont="1" applyFill="1" applyBorder="1" applyAlignment="1" applyProtection="1">
      <alignment horizontal="left"/>
      <protection locked="0"/>
    </xf>
    <xf numFmtId="10" fontId="17" fillId="0" borderId="0" xfId="3" applyNumberFormat="1" applyFont="1" applyProtection="1">
      <protection locked="0"/>
    </xf>
    <xf numFmtId="0" fontId="28" fillId="0" borderId="0" xfId="1" applyFont="1" applyAlignment="1" applyProtection="1">
      <alignment horizontal="right"/>
      <protection locked="0"/>
    </xf>
    <xf numFmtId="165" fontId="28" fillId="0" borderId="0" xfId="3" applyNumberFormat="1" applyFont="1" applyProtection="1">
      <protection locked="0"/>
    </xf>
    <xf numFmtId="0" fontId="25" fillId="0" borderId="0" xfId="1" applyFont="1" applyAlignment="1" applyProtection="1">
      <alignment horizontal="right"/>
      <protection locked="0"/>
    </xf>
    <xf numFmtId="165" fontId="25" fillId="0" borderId="0" xfId="3" applyNumberFormat="1" applyFont="1" applyProtection="1">
      <protection locked="0"/>
    </xf>
    <xf numFmtId="0" fontId="16" fillId="0" borderId="0" xfId="1" applyAlignment="1" applyProtection="1">
      <alignment horizontal="right"/>
      <protection locked="0"/>
    </xf>
    <xf numFmtId="165" fontId="0" fillId="0" borderId="0" xfId="3" applyNumberFormat="1" applyFont="1" applyProtection="1">
      <protection locked="0"/>
    </xf>
    <xf numFmtId="0" fontId="23" fillId="0" borderId="0" xfId="1" applyFont="1" applyProtection="1">
      <protection locked="0"/>
    </xf>
    <xf numFmtId="49" fontId="12" fillId="0" borderId="0" xfId="0" applyNumberFormat="1" applyFont="1" applyAlignment="1" applyProtection="1">
      <alignment horizontal="left"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18" fillId="0" borderId="0" xfId="1" applyFont="1" applyProtection="1">
      <protection locked="0"/>
    </xf>
    <xf numFmtId="0" fontId="18" fillId="9" borderId="27" xfId="1" applyFont="1" applyFill="1" applyBorder="1" applyAlignment="1" applyProtection="1">
      <alignment horizontal="center" vertical="center"/>
      <protection locked="0"/>
    </xf>
    <xf numFmtId="164" fontId="17" fillId="9" borderId="27" xfId="2" applyNumberFormat="1" applyFont="1" applyFill="1" applyBorder="1" applyAlignment="1" applyProtection="1">
      <alignment horizontal="right"/>
      <protection locked="0"/>
    </xf>
    <xf numFmtId="164" fontId="17" fillId="9" borderId="27" xfId="2" applyNumberFormat="1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3" borderId="0" xfId="0" applyFill="1" applyProtection="1">
      <protection locked="0"/>
    </xf>
    <xf numFmtId="0" fontId="0" fillId="4" borderId="0" xfId="0" applyFill="1" applyProtection="1"/>
    <xf numFmtId="0" fontId="1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49" fontId="12" fillId="0" borderId="0" xfId="0" applyNumberFormat="1" applyFont="1" applyAlignment="1" applyProtection="1">
      <alignment horizontal="left"/>
    </xf>
    <xf numFmtId="49" fontId="0" fillId="0" borderId="0" xfId="0" applyNumberFormat="1" applyAlignment="1" applyProtection="1">
      <alignment horizontal="right" indent="1"/>
    </xf>
    <xf numFmtId="0" fontId="10" fillId="0" borderId="0" xfId="0" applyFont="1" applyAlignment="1" applyProtection="1">
      <alignment horizontal="left" vertical="top"/>
    </xf>
    <xf numFmtId="49" fontId="11" fillId="0" borderId="0" xfId="0" applyNumberFormat="1" applyFont="1" applyAlignment="1" applyProtection="1">
      <alignment horizontal="left"/>
    </xf>
    <xf numFmtId="49" fontId="0" fillId="0" borderId="0" xfId="0" applyNumberFormat="1" applyAlignment="1" applyProtection="1">
      <alignment horizontal="left"/>
    </xf>
    <xf numFmtId="0" fontId="0" fillId="18" borderId="0" xfId="0" applyFill="1" applyAlignment="1" applyProtection="1">
      <alignment horizontal="center" vertical="center"/>
    </xf>
    <xf numFmtId="0" fontId="0" fillId="0" borderId="0" xfId="0" applyAlignment="1" applyProtection="1">
      <alignment horizontal="left" vertical="center" indent="1"/>
    </xf>
    <xf numFmtId="0" fontId="0" fillId="19" borderId="0" xfId="0" applyFill="1" applyAlignment="1" applyProtection="1">
      <alignment horizontal="center" vertical="center"/>
    </xf>
    <xf numFmtId="0" fontId="0" fillId="22" borderId="0" xfId="0" applyFill="1" applyAlignment="1" applyProtection="1">
      <alignment horizontal="center" vertical="center"/>
    </xf>
    <xf numFmtId="0" fontId="0" fillId="20" borderId="0" xfId="0" applyFill="1" applyAlignment="1" applyProtection="1">
      <alignment horizontal="center" vertical="center"/>
    </xf>
    <xf numFmtId="0" fontId="0" fillId="21" borderId="0" xfId="0" applyFill="1" applyAlignment="1" applyProtection="1">
      <alignment horizontal="center" vertical="center"/>
    </xf>
    <xf numFmtId="0" fontId="10" fillId="0" borderId="5" xfId="0" applyFont="1" applyBorder="1" applyAlignment="1" applyProtection="1">
      <alignment horizontal="left" vertical="top"/>
    </xf>
    <xf numFmtId="0" fontId="11" fillId="0" borderId="5" xfId="0" applyFont="1" applyBorder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0" fillId="0" borderId="15" xfId="0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top"/>
    </xf>
    <xf numFmtId="0" fontId="0" fillId="0" borderId="17" xfId="0" applyBorder="1" applyAlignment="1" applyProtection="1">
      <alignment horizontal="left"/>
    </xf>
    <xf numFmtId="0" fontId="0" fillId="0" borderId="14" xfId="0" applyBorder="1" applyAlignment="1" applyProtection="1">
      <alignment horizontal="left"/>
    </xf>
    <xf numFmtId="0" fontId="14" fillId="8" borderId="4" xfId="0" applyFont="1" applyFill="1" applyBorder="1" applyAlignment="1" applyProtection="1">
      <alignment horizontal="center" vertical="top"/>
    </xf>
    <xf numFmtId="0" fontId="0" fillId="0" borderId="5" xfId="0" applyBorder="1" applyAlignment="1" applyProtection="1">
      <alignment horizontal="left"/>
    </xf>
    <xf numFmtId="0" fontId="0" fillId="0" borderId="16" xfId="0" applyBorder="1" applyAlignment="1" applyProtection="1">
      <alignment horizontal="left"/>
    </xf>
    <xf numFmtId="0" fontId="1" fillId="0" borderId="1" xfId="0" applyFont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4" borderId="0" xfId="0" applyFont="1" applyFill="1" applyProtection="1"/>
    <xf numFmtId="0" fontId="5" fillId="6" borderId="2" xfId="0" applyFont="1" applyFill="1" applyBorder="1" applyProtection="1"/>
    <xf numFmtId="0" fontId="5" fillId="6" borderId="4" xfId="0" applyFont="1" applyFill="1" applyBorder="1" applyProtection="1"/>
    <xf numFmtId="0" fontId="4" fillId="6" borderId="4" xfId="0" applyFont="1" applyFill="1" applyBorder="1" applyAlignment="1" applyProtection="1">
      <alignment horizontal="center"/>
    </xf>
    <xf numFmtId="0" fontId="4" fillId="6" borderId="4" xfId="0" applyFont="1" applyFill="1" applyBorder="1" applyProtection="1"/>
    <xf numFmtId="0" fontId="4" fillId="6" borderId="4" xfId="0" applyFont="1" applyFill="1" applyBorder="1" applyAlignment="1" applyProtection="1">
      <alignment horizontal="center" vertical="center"/>
    </xf>
    <xf numFmtId="9" fontId="5" fillId="6" borderId="1" xfId="0" applyNumberFormat="1" applyFont="1" applyFill="1" applyBorder="1" applyAlignment="1" applyProtection="1">
      <alignment horizontal="center" vertical="center"/>
    </xf>
    <xf numFmtId="0" fontId="1" fillId="0" borderId="6" xfId="0" applyFont="1" applyBorder="1" applyProtection="1"/>
    <xf numFmtId="0" fontId="3" fillId="4" borderId="0" xfId="0" applyFont="1" applyFill="1" applyProtection="1"/>
    <xf numFmtId="0" fontId="7" fillId="2" borderId="7" xfId="0" applyFont="1" applyFill="1" applyBorder="1" applyProtection="1"/>
    <xf numFmtId="0" fontId="7" fillId="2" borderId="8" xfId="0" applyFont="1" applyFill="1" applyBorder="1" applyProtection="1"/>
    <xf numFmtId="0" fontId="3" fillId="2" borderId="8" xfId="0" applyFont="1" applyFill="1" applyBorder="1" applyAlignment="1" applyProtection="1">
      <alignment horizontal="center"/>
    </xf>
    <xf numFmtId="0" fontId="3" fillId="2" borderId="8" xfId="0" applyFont="1" applyFill="1" applyBorder="1" applyProtection="1"/>
    <xf numFmtId="0" fontId="3" fillId="2" borderId="8" xfId="0" applyFont="1" applyFill="1" applyBorder="1" applyAlignment="1" applyProtection="1">
      <alignment horizontal="center" vertical="center"/>
    </xf>
    <xf numFmtId="0" fontId="34" fillId="2" borderId="9" xfId="0" applyFont="1" applyFill="1" applyBorder="1" applyAlignment="1" applyProtection="1">
      <alignment horizontal="center" vertical="center"/>
    </xf>
    <xf numFmtId="0" fontId="0" fillId="0" borderId="29" xfId="0" applyBorder="1" applyProtection="1"/>
    <xf numFmtId="0" fontId="0" fillId="0" borderId="20" xfId="0" applyBorder="1" applyProtection="1"/>
    <xf numFmtId="0" fontId="0" fillId="0" borderId="20" xfId="0" applyBorder="1" applyAlignment="1" applyProtection="1">
      <alignment horizontal="center" vertical="center"/>
    </xf>
    <xf numFmtId="0" fontId="0" fillId="0" borderId="30" xfId="0" applyBorder="1" applyProtection="1"/>
    <xf numFmtId="0" fontId="0" fillId="0" borderId="31" xfId="0" applyBorder="1" applyProtection="1"/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32" xfId="0" applyBorder="1" applyProtection="1"/>
    <xf numFmtId="0" fontId="0" fillId="0" borderId="31" xfId="0" applyBorder="1" applyAlignment="1" applyProtection="1">
      <alignment horizontal="right"/>
    </xf>
    <xf numFmtId="9" fontId="0" fillId="0" borderId="0" xfId="0" applyNumberFormat="1" applyBorder="1" applyAlignment="1" applyProtection="1">
      <alignment horizontal="center" vertical="center"/>
    </xf>
    <xf numFmtId="0" fontId="0" fillId="0" borderId="33" xfId="0" applyBorder="1" applyProtection="1"/>
    <xf numFmtId="0" fontId="0" fillId="0" borderId="19" xfId="0" applyBorder="1" applyProtection="1"/>
    <xf numFmtId="0" fontId="0" fillId="0" borderId="19" xfId="0" applyBorder="1" applyAlignment="1" applyProtection="1">
      <alignment horizontal="center" vertical="center"/>
    </xf>
    <xf numFmtId="0" fontId="0" fillId="0" borderId="34" xfId="0" applyBorder="1" applyProtection="1"/>
    <xf numFmtId="0" fontId="0" fillId="0" borderId="0" xfId="0" applyAlignment="1">
      <alignment horizontal="center"/>
    </xf>
    <xf numFmtId="0" fontId="0" fillId="0" borderId="35" xfId="0" applyBorder="1"/>
    <xf numFmtId="49" fontId="0" fillId="0" borderId="0" xfId="0" applyNumberFormat="1" applyAlignment="1" applyProtection="1">
      <alignment horizontal="left" wrapText="1" indent="1"/>
    </xf>
    <xf numFmtId="0" fontId="0" fillId="0" borderId="0" xfId="0" applyAlignment="1">
      <alignment horizontal="left" indent="1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indent="2"/>
    </xf>
    <xf numFmtId="0" fontId="0" fillId="0" borderId="0" xfId="0" applyAlignment="1"/>
    <xf numFmtId="0" fontId="1" fillId="0" borderId="0" xfId="0" applyFont="1" applyAlignment="1" applyProtection="1">
      <alignment horizontal="center" vertical="center" textRotation="90" wrapText="1"/>
    </xf>
    <xf numFmtId="0" fontId="1" fillId="0" borderId="28" xfId="0" applyFont="1" applyBorder="1" applyAlignment="1" applyProtection="1">
      <alignment horizontal="center" vertical="center" textRotation="90" wrapText="1"/>
    </xf>
    <xf numFmtId="0" fontId="0" fillId="0" borderId="0" xfId="0" applyBorder="1" applyAlignment="1" applyProtection="1">
      <alignment horizontal="center" vertical="center"/>
    </xf>
    <xf numFmtId="0" fontId="14" fillId="8" borderId="2" xfId="0" applyFont="1" applyFill="1" applyBorder="1" applyAlignment="1" applyProtection="1">
      <alignment horizontal="center" vertical="top"/>
    </xf>
    <xf numFmtId="0" fontId="1" fillId="8" borderId="3" xfId="0" applyFont="1" applyFill="1" applyBorder="1" applyAlignment="1" applyProtection="1">
      <alignment horizontal="center" vertical="top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3" borderId="2" xfId="0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left" indent="1"/>
    </xf>
    <xf numFmtId="0" fontId="0" fillId="3" borderId="4" xfId="0" applyFill="1" applyBorder="1" applyAlignment="1" applyProtection="1">
      <alignment horizontal="left" indent="1"/>
    </xf>
    <xf numFmtId="0" fontId="0" fillId="3" borderId="3" xfId="0" applyFill="1" applyBorder="1" applyAlignment="1" applyProtection="1">
      <alignment horizontal="left" inden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vertical="center"/>
    </xf>
    <xf numFmtId="0" fontId="1" fillId="0" borderId="15" xfId="0" applyFont="1" applyBorder="1" applyAlignment="1" applyProtection="1">
      <alignment vertical="center"/>
    </xf>
    <xf numFmtId="0" fontId="1" fillId="0" borderId="16" xfId="0" applyFont="1" applyBorder="1" applyAlignment="1" applyProtection="1">
      <alignment vertical="center"/>
    </xf>
    <xf numFmtId="0" fontId="1" fillId="0" borderId="13" xfId="0" applyFont="1" applyBorder="1" applyAlignment="1" applyProtection="1">
      <alignment horizontal="left" vertical="center" indent="1"/>
    </xf>
    <xf numFmtId="0" fontId="1" fillId="0" borderId="17" xfId="0" applyFont="1" applyBorder="1" applyAlignment="1" applyProtection="1">
      <alignment horizontal="left" vertical="center" indent="1"/>
    </xf>
    <xf numFmtId="0" fontId="1" fillId="0" borderId="15" xfId="0" applyFont="1" applyBorder="1" applyAlignment="1" applyProtection="1">
      <alignment horizontal="left" vertical="center" indent="1"/>
    </xf>
    <xf numFmtId="0" fontId="1" fillId="0" borderId="5" xfId="0" applyFont="1" applyBorder="1" applyAlignment="1" applyProtection="1">
      <alignment horizontal="left" vertical="center" inden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9" fillId="7" borderId="0" xfId="0" applyFont="1" applyFill="1" applyAlignment="1" applyProtection="1">
      <alignment horizontal="left" vertical="top"/>
    </xf>
    <xf numFmtId="0" fontId="10" fillId="0" borderId="0" xfId="0" applyFont="1" applyAlignment="1" applyProtection="1">
      <alignment horizontal="left" vertical="top"/>
    </xf>
    <xf numFmtId="49" fontId="12" fillId="0" borderId="0" xfId="0" applyNumberFormat="1" applyFont="1" applyAlignment="1" applyProtection="1">
      <alignment horizontal="left" wrapText="1"/>
    </xf>
    <xf numFmtId="49" fontId="12" fillId="0" borderId="0" xfId="0" applyNumberFormat="1" applyFont="1" applyAlignment="1" applyProtection="1">
      <alignment horizontal="left"/>
    </xf>
    <xf numFmtId="49" fontId="0" fillId="0" borderId="0" xfId="0" applyNumberFormat="1" applyAlignment="1" applyProtection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2" xfId="0" applyBorder="1" applyAlignment="1" applyProtection="1">
      <alignment horizontal="left" indent="1"/>
    </xf>
    <xf numFmtId="0" fontId="0" fillId="0" borderId="4" xfId="0" applyBorder="1" applyAlignment="1" applyProtection="1">
      <alignment horizontal="left" indent="1"/>
    </xf>
    <xf numFmtId="0" fontId="0" fillId="0" borderId="3" xfId="0" applyBorder="1" applyAlignment="1" applyProtection="1">
      <alignment horizontal="left" indent="1"/>
    </xf>
    <xf numFmtId="0" fontId="0" fillId="3" borderId="2" xfId="0" applyFill="1" applyBorder="1" applyAlignment="1" applyProtection="1">
      <alignment horizontal="left" wrapText="1" indent="1"/>
    </xf>
    <xf numFmtId="0" fontId="0" fillId="3" borderId="2" xfId="0" applyFill="1" applyBorder="1" applyAlignment="1" applyProtection="1">
      <alignment horizontal="left" indent="1"/>
      <protection locked="0"/>
    </xf>
    <xf numFmtId="0" fontId="0" fillId="3" borderId="3" xfId="0" applyFill="1" applyBorder="1" applyAlignment="1" applyProtection="1">
      <alignment horizontal="left" indent="1"/>
      <protection locked="0"/>
    </xf>
    <xf numFmtId="0" fontId="0" fillId="0" borderId="2" xfId="0" applyBorder="1" applyAlignment="1" applyProtection="1">
      <alignment horizontal="left" indent="1"/>
      <protection locked="0"/>
    </xf>
    <xf numFmtId="0" fontId="0" fillId="0" borderId="3" xfId="0" applyBorder="1" applyAlignment="1" applyProtection="1">
      <alignment horizontal="left" indent="1"/>
      <protection locked="0"/>
    </xf>
    <xf numFmtId="0" fontId="0" fillId="0" borderId="2" xfId="0" applyBorder="1" applyAlignment="1" applyProtection="1">
      <alignment horizontal="left" wrapText="1" indent="1"/>
    </xf>
    <xf numFmtId="0" fontId="0" fillId="0" borderId="4" xfId="0" applyBorder="1" applyAlignment="1" applyProtection="1">
      <alignment horizontal="left" wrapText="1" indent="1"/>
    </xf>
    <xf numFmtId="0" fontId="0" fillId="0" borderId="3" xfId="0" applyBorder="1" applyAlignment="1" applyProtection="1">
      <alignment horizontal="left" wrapText="1" indent="1"/>
    </xf>
    <xf numFmtId="0" fontId="0" fillId="0" borderId="24" xfId="0" applyBorder="1" applyProtection="1"/>
    <xf numFmtId="0" fontId="0" fillId="0" borderId="25" xfId="0" applyBorder="1" applyProtection="1"/>
    <xf numFmtId="0" fontId="33" fillId="2" borderId="26" xfId="0" applyFont="1" applyFill="1" applyBorder="1" applyAlignment="1" applyProtection="1">
      <alignment horizontal="left" vertical="top" indent="1"/>
      <protection locked="0"/>
    </xf>
    <xf numFmtId="0" fontId="33" fillId="2" borderId="10" xfId="0" applyFont="1" applyFill="1" applyBorder="1" applyAlignment="1" applyProtection="1">
      <alignment horizontal="left" vertical="top" indent="1"/>
      <protection locked="0"/>
    </xf>
    <xf numFmtId="0" fontId="1" fillId="0" borderId="14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33" fillId="6" borderId="2" xfId="0" applyFont="1" applyFill="1" applyBorder="1" applyAlignment="1" applyProtection="1">
      <alignment horizontal="left" vertical="top" indent="1"/>
      <protection locked="0"/>
    </xf>
    <xf numFmtId="0" fontId="33" fillId="6" borderId="3" xfId="0" applyFont="1" applyFill="1" applyBorder="1" applyAlignment="1" applyProtection="1">
      <alignment horizontal="left" vertical="top" indent="1"/>
      <protection locked="0"/>
    </xf>
    <xf numFmtId="49" fontId="0" fillId="0" borderId="0" xfId="0" applyNumberFormat="1" applyAlignment="1" applyProtection="1">
      <alignment horizontal="left" wrapText="1"/>
    </xf>
    <xf numFmtId="0" fontId="1" fillId="0" borderId="36" xfId="0" applyFont="1" applyBorder="1" applyAlignment="1">
      <alignment horizontal="left" vertical="center" indent="1"/>
    </xf>
    <xf numFmtId="0" fontId="1" fillId="0" borderId="23" xfId="0" applyFont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1"/>
    </xf>
    <xf numFmtId="0" fontId="1" fillId="0" borderId="38" xfId="0" applyFont="1" applyBorder="1" applyAlignment="1">
      <alignment horizontal="left" vertical="center" indent="1"/>
    </xf>
    <xf numFmtId="0" fontId="1" fillId="0" borderId="22" xfId="0" applyFont="1" applyBorder="1" applyAlignment="1">
      <alignment horizontal="left" vertical="center" indent="1"/>
    </xf>
    <xf numFmtId="0" fontId="1" fillId="0" borderId="39" xfId="0" applyFont="1" applyBorder="1" applyAlignment="1">
      <alignment horizontal="left" vertical="center" indent="1"/>
    </xf>
    <xf numFmtId="0" fontId="0" fillId="0" borderId="4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/>
    </xf>
    <xf numFmtId="0" fontId="15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5" xfId="0" applyFont="1" applyBorder="1" applyAlignment="1">
      <alignment horizontal="center" vertical="center"/>
    </xf>
    <xf numFmtId="49" fontId="0" fillId="0" borderId="0" xfId="0" applyNumberFormat="1" applyAlignment="1" applyProtection="1">
      <alignment horizontal="right"/>
    </xf>
    <xf numFmtId="49" fontId="1" fillId="0" borderId="0" xfId="0" applyNumberFormat="1" applyFont="1" applyAlignment="1" applyProtection="1">
      <alignment horizontal="left" wrapText="1"/>
    </xf>
    <xf numFmtId="0" fontId="17" fillId="0" borderId="0" xfId="1" applyFont="1" applyAlignment="1" applyProtection="1">
      <alignment horizontal="left" vertical="top"/>
      <protection locked="0"/>
    </xf>
    <xf numFmtId="0" fontId="17" fillId="0" borderId="0" xfId="1" applyFont="1" applyProtection="1">
      <protection locked="0"/>
    </xf>
    <xf numFmtId="0" fontId="17" fillId="0" borderId="20" xfId="1" applyFont="1" applyBorder="1" applyProtection="1">
      <protection locked="0"/>
    </xf>
    <xf numFmtId="0" fontId="17" fillId="0" borderId="19" xfId="1" applyFont="1" applyBorder="1" applyProtection="1">
      <protection locked="0"/>
    </xf>
    <xf numFmtId="165" fontId="17" fillId="0" borderId="22" xfId="1" applyNumberFormat="1" applyFont="1" applyBorder="1" applyProtection="1">
      <protection locked="0"/>
    </xf>
    <xf numFmtId="0" fontId="17" fillId="0" borderId="23" xfId="1" applyFont="1" applyBorder="1" applyAlignment="1" applyProtection="1">
      <alignment horizontal="left"/>
      <protection locked="0"/>
    </xf>
    <xf numFmtId="0" fontId="17" fillId="0" borderId="21" xfId="1" applyFont="1" applyBorder="1" applyProtection="1">
      <protection locked="0"/>
    </xf>
    <xf numFmtId="0" fontId="17" fillId="0" borderId="23" xfId="1" applyFont="1" applyBorder="1" applyAlignment="1" applyProtection="1">
      <alignment horizontal="left" vertical="top"/>
      <protection locked="0"/>
    </xf>
    <xf numFmtId="0" fontId="17" fillId="0" borderId="22" xfId="1" applyFont="1" applyBorder="1" applyProtection="1">
      <protection locked="0"/>
    </xf>
    <xf numFmtId="0" fontId="26" fillId="17" borderId="0" xfId="1" applyFont="1" applyFill="1" applyAlignment="1" applyProtection="1">
      <alignment horizontal="right"/>
      <protection locked="0"/>
    </xf>
    <xf numFmtId="0" fontId="27" fillId="0" borderId="0" xfId="1" applyFont="1" applyAlignment="1" applyProtection="1">
      <alignment horizontal="right"/>
      <protection locked="0"/>
    </xf>
    <xf numFmtId="0" fontId="31" fillId="17" borderId="0" xfId="1" applyFont="1" applyFill="1" applyAlignment="1" applyProtection="1">
      <alignment horizontal="right"/>
      <protection locked="0"/>
    </xf>
    <xf numFmtId="0" fontId="32" fillId="0" borderId="0" xfId="1" applyFont="1" applyAlignment="1" applyProtection="1">
      <alignment horizontal="right"/>
      <protection locked="0"/>
    </xf>
    <xf numFmtId="0" fontId="9" fillId="7" borderId="0" xfId="0" applyFont="1" applyFill="1" applyAlignment="1" applyProtection="1">
      <alignment horizontal="left" vertical="top"/>
      <protection locked="0"/>
    </xf>
    <xf numFmtId="0" fontId="0" fillId="0" borderId="0" xfId="0" applyProtection="1">
      <protection locked="0"/>
    </xf>
    <xf numFmtId="0" fontId="10" fillId="0" borderId="0" xfId="0" applyFont="1" applyAlignment="1" applyProtection="1">
      <alignment horizontal="left" vertical="top"/>
      <protection locked="0"/>
    </xf>
    <xf numFmtId="49" fontId="0" fillId="0" borderId="0" xfId="0" applyNumberFormat="1" applyAlignment="1" applyProtection="1">
      <alignment horizontal="right" indent="1"/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Font="1" applyAlignment="1">
      <alignment wrapText="1"/>
    </xf>
  </cellXfs>
  <cellStyles count="5">
    <cellStyle name="Comma 2" xfId="2" xr:uid="{14FF6823-C74B-4A08-B73A-748FAF311237}"/>
    <cellStyle name="Currency 2" xfId="3" xr:uid="{5B30FF0B-B409-415C-BA9D-833BA4EA6513}"/>
    <cellStyle name="Normal" xfId="0" builtinId="0"/>
    <cellStyle name="Normal 2" xfId="1" xr:uid="{9F1FCC15-3F7A-4521-8BA6-92E0C3275DA8}"/>
    <cellStyle name="Percent 2" xfId="4" xr:uid="{A8E8FF4A-E512-474D-9974-59B4753ED164}"/>
  </cellStyles>
  <dxfs count="3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BDAA6"/>
        </patternFill>
      </fill>
    </dxf>
    <dxf>
      <fill>
        <patternFill>
          <bgColor rgb="FF89CC40"/>
        </patternFill>
      </fill>
    </dxf>
    <dxf>
      <fill>
        <patternFill>
          <bgColor rgb="FFFF6161"/>
        </patternFill>
      </fill>
    </dxf>
    <dxf>
      <fill>
        <patternFill>
          <bgColor rgb="FFFFA7A7"/>
        </patternFill>
      </fill>
    </dxf>
    <dxf>
      <fill>
        <patternFill>
          <bgColor rgb="FF6BA42C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BDAA6"/>
        </patternFill>
      </fill>
    </dxf>
    <dxf>
      <fill>
        <patternFill>
          <bgColor rgb="FF89CC40"/>
        </patternFill>
      </fill>
    </dxf>
    <dxf>
      <fill>
        <patternFill>
          <bgColor rgb="FFFF6161"/>
        </patternFill>
      </fill>
    </dxf>
    <dxf>
      <fill>
        <patternFill>
          <bgColor rgb="FFFFA7A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BDAA6"/>
        </patternFill>
      </fill>
    </dxf>
    <dxf>
      <fill>
        <patternFill>
          <bgColor rgb="FF89CC40"/>
        </patternFill>
      </fill>
    </dxf>
    <dxf>
      <fill>
        <patternFill>
          <bgColor rgb="FFFF6161"/>
        </patternFill>
      </fill>
    </dxf>
    <dxf>
      <fill>
        <patternFill>
          <bgColor rgb="FFFFA7A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BDAA6"/>
        </patternFill>
      </fill>
    </dxf>
    <dxf>
      <fill>
        <patternFill>
          <bgColor rgb="FF89CC40"/>
        </patternFill>
      </fill>
    </dxf>
    <dxf>
      <fill>
        <patternFill>
          <bgColor rgb="FFFF6161"/>
        </patternFill>
      </fill>
    </dxf>
    <dxf>
      <fill>
        <patternFill>
          <bgColor rgb="FFFFA7A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BDAA6"/>
        </patternFill>
      </fill>
    </dxf>
    <dxf>
      <fill>
        <patternFill>
          <bgColor rgb="FF89CC40"/>
        </patternFill>
      </fill>
    </dxf>
    <dxf>
      <fill>
        <patternFill>
          <bgColor rgb="FFFF6161"/>
        </patternFill>
      </fill>
    </dxf>
    <dxf>
      <fill>
        <patternFill>
          <bgColor rgb="FFFFA7A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BDAA6"/>
        </patternFill>
      </fill>
    </dxf>
    <dxf>
      <fill>
        <patternFill>
          <bgColor rgb="FF89CC40"/>
        </patternFill>
      </fill>
    </dxf>
    <dxf>
      <fill>
        <patternFill>
          <bgColor rgb="FFFF6161"/>
        </patternFill>
      </fill>
    </dxf>
    <dxf>
      <fill>
        <patternFill>
          <bgColor rgb="FFFFA7A7"/>
        </patternFill>
      </fill>
    </dxf>
  </dxfs>
  <tableStyles count="0" defaultTableStyle="TableStyleMedium2" defaultPivotStyle="PivotStyleLight16"/>
  <colors>
    <mruColors>
      <color rgb="FF6BA42C"/>
      <color rgb="FFFFA7A7"/>
      <color rgb="FFFF6161"/>
      <color rgb="FF89CC40"/>
      <color rgb="FFBBDAA6"/>
      <color rgb="FFFF4343"/>
      <color rgb="FFFF7C8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08940-B916-4156-86BE-4B6728D2BF42}">
  <sheetPr>
    <pageSetUpPr fitToPage="1"/>
  </sheetPr>
  <dimension ref="A1:W135"/>
  <sheetViews>
    <sheetView zoomScaleNormal="100" workbookViewId="0">
      <pane ySplit="15" topLeftCell="A16" activePane="bottomLeft" state="frozen"/>
      <selection pane="bottomLeft" sqref="A1:XFD1048576"/>
    </sheetView>
  </sheetViews>
  <sheetFormatPr defaultColWidth="8.7109375" defaultRowHeight="15"/>
  <cols>
    <col min="1" max="1" width="2.7109375" style="12" customWidth="1"/>
    <col min="2" max="2" width="14.7109375" style="13" customWidth="1"/>
    <col min="3" max="3" width="2.7109375" style="11" customWidth="1"/>
    <col min="4" max="4" width="4.140625" style="2" customWidth="1"/>
    <col min="5" max="5" width="12" style="3" customWidth="1"/>
    <col min="6" max="6" width="43.140625" style="3" customWidth="1"/>
    <col min="7" max="7" width="27.140625" style="3" customWidth="1"/>
    <col min="8" max="8" width="1.42578125" style="3" customWidth="1"/>
    <col min="9" max="9" width="10.7109375" style="4" customWidth="1"/>
    <col min="10" max="10" width="6.7109375" style="4" customWidth="1"/>
    <col min="11" max="11" width="10.7109375" style="4" customWidth="1"/>
    <col min="12" max="12" width="6.7109375" style="4" customWidth="1"/>
    <col min="13" max="13" width="10.7109375" style="4" customWidth="1"/>
    <col min="14" max="14" width="6.7109375" style="4" customWidth="1"/>
    <col min="15" max="15" width="10.7109375" style="4" customWidth="1"/>
    <col min="16" max="16" width="6.7109375" style="4" customWidth="1"/>
    <col min="17" max="17" width="10.7109375" style="4" customWidth="1"/>
    <col min="18" max="18" width="6.7109375" style="4" customWidth="1"/>
    <col min="19" max="19" width="6.5703125" style="4" customWidth="1"/>
    <col min="20" max="20" width="10.7109375" style="4" customWidth="1"/>
    <col min="21" max="21" width="6.7109375" style="4" customWidth="1"/>
    <col min="22" max="22" width="15.7109375" style="3" customWidth="1"/>
    <col min="23" max="23" width="85.7109375" style="3" customWidth="1"/>
    <col min="24" max="24" width="1.7109375" style="3" customWidth="1"/>
    <col min="25" max="25" width="16.5703125" style="3" customWidth="1"/>
    <col min="26" max="26" width="6.5703125" style="3" customWidth="1"/>
    <col min="27" max="27" width="12.5703125" style="3" customWidth="1"/>
    <col min="28" max="28" width="8.7109375" style="3"/>
    <col min="29" max="29" width="15.42578125" style="3" customWidth="1"/>
    <col min="30" max="16384" width="8.7109375" style="3"/>
  </cols>
  <sheetData>
    <row r="1" spans="1:23">
      <c r="A1" s="133"/>
      <c r="B1" s="134"/>
      <c r="C1" s="134"/>
      <c r="D1" s="135"/>
      <c r="E1" s="136"/>
      <c r="F1" s="136"/>
      <c r="G1" s="136"/>
      <c r="H1" s="136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6"/>
      <c r="W1" s="136"/>
    </row>
    <row r="2" spans="1:23">
      <c r="A2" s="133"/>
      <c r="B2" s="226" t="s">
        <v>39</v>
      </c>
      <c r="C2" s="135"/>
      <c r="D2" s="135"/>
      <c r="E2" s="136"/>
      <c r="F2" s="136"/>
      <c r="G2" s="136"/>
      <c r="H2" s="136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6"/>
      <c r="W2" s="136"/>
    </row>
    <row r="3" spans="1:23">
      <c r="A3" s="133"/>
      <c r="B3" s="227"/>
      <c r="C3" s="136"/>
      <c r="D3" s="135"/>
      <c r="E3" s="136"/>
      <c r="F3" s="136"/>
      <c r="G3" s="136"/>
      <c r="H3" s="136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6"/>
      <c r="W3" s="136"/>
    </row>
    <row r="4" spans="1:23" ht="17.25" customHeight="1">
      <c r="A4" s="133"/>
      <c r="B4" s="227"/>
      <c r="C4" s="136"/>
      <c r="D4" s="228" t="s">
        <v>40</v>
      </c>
      <c r="E4" s="229"/>
      <c r="F4" s="138"/>
      <c r="G4" s="138"/>
      <c r="H4" s="138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6"/>
      <c r="W4" s="136"/>
    </row>
    <row r="5" spans="1:23" ht="15" customHeight="1">
      <c r="A5" s="133"/>
      <c r="B5" s="227"/>
      <c r="C5" s="136"/>
      <c r="D5" s="229"/>
      <c r="E5" s="229"/>
      <c r="F5" s="138"/>
      <c r="G5" s="138"/>
      <c r="H5" s="138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6"/>
      <c r="W5" s="136"/>
    </row>
    <row r="6" spans="1:23" ht="17.25" customHeight="1">
      <c r="A6" s="133"/>
      <c r="B6" s="227"/>
      <c r="C6" s="136"/>
      <c r="D6" s="229"/>
      <c r="E6" s="229"/>
      <c r="F6" s="138"/>
      <c r="G6" s="138"/>
      <c r="H6" s="138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9" t="s">
        <v>142</v>
      </c>
      <c r="W6" s="136"/>
    </row>
    <row r="7" spans="1:23" ht="6" customHeight="1">
      <c r="A7" s="133"/>
      <c r="B7" s="140"/>
      <c r="C7" s="136"/>
      <c r="D7" s="141"/>
      <c r="E7" s="141"/>
      <c r="F7" s="141"/>
      <c r="G7" s="141"/>
      <c r="H7" s="141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6"/>
      <c r="W7" s="136"/>
    </row>
    <row r="8" spans="1:23" ht="18" customHeight="1">
      <c r="A8" s="133"/>
      <c r="B8" s="140"/>
      <c r="C8" s="136"/>
      <c r="D8" s="230" t="s">
        <v>41</v>
      </c>
      <c r="E8" s="230"/>
      <c r="F8" s="6"/>
      <c r="G8" s="139" t="s">
        <v>43</v>
      </c>
      <c r="H8" s="231"/>
      <c r="I8" s="231"/>
      <c r="J8" s="231"/>
      <c r="K8" s="142"/>
      <c r="L8" s="142"/>
      <c r="M8" s="137"/>
      <c r="N8" s="137"/>
      <c r="O8" s="137"/>
      <c r="P8" s="137"/>
      <c r="Q8" s="137"/>
      <c r="R8" s="137"/>
      <c r="S8" s="199" t="s">
        <v>175</v>
      </c>
      <c r="T8" s="200" t="s">
        <v>176</v>
      </c>
      <c r="U8" s="201"/>
      <c r="V8" s="143" t="s">
        <v>138</v>
      </c>
      <c r="W8" s="144" t="s">
        <v>145</v>
      </c>
    </row>
    <row r="9" spans="1:23" ht="18" customHeight="1">
      <c r="A9" s="133"/>
      <c r="B9" s="140"/>
      <c r="C9" s="136"/>
      <c r="D9" s="230" t="s">
        <v>42</v>
      </c>
      <c r="E9" s="230"/>
      <c r="F9" s="5"/>
      <c r="G9" s="139" t="s">
        <v>44</v>
      </c>
      <c r="H9" s="231"/>
      <c r="I9" s="231"/>
      <c r="J9" s="231"/>
      <c r="K9" s="142"/>
      <c r="L9" s="142"/>
      <c r="M9" s="137"/>
      <c r="N9" s="137"/>
      <c r="O9" s="137"/>
      <c r="P9" s="137"/>
      <c r="Q9" s="137"/>
      <c r="R9" s="137"/>
      <c r="S9" s="199"/>
      <c r="T9" s="200"/>
      <c r="U9" s="201"/>
      <c r="V9" s="145" t="s">
        <v>139</v>
      </c>
      <c r="W9" s="144" t="s">
        <v>144</v>
      </c>
    </row>
    <row r="10" spans="1:23" ht="18" customHeight="1">
      <c r="A10" s="133"/>
      <c r="B10" s="140"/>
      <c r="C10" s="136"/>
      <c r="D10" s="142"/>
      <c r="E10" s="141"/>
      <c r="F10" s="5"/>
      <c r="G10" s="139" t="s">
        <v>47</v>
      </c>
      <c r="H10" s="231"/>
      <c r="I10" s="231"/>
      <c r="J10" s="231"/>
      <c r="K10" s="142"/>
      <c r="L10" s="142"/>
      <c r="M10" s="137"/>
      <c r="N10" s="137"/>
      <c r="O10" s="137"/>
      <c r="P10" s="137"/>
      <c r="Q10" s="137"/>
      <c r="R10" s="137"/>
      <c r="S10" s="199"/>
      <c r="T10" s="200"/>
      <c r="U10" s="201"/>
      <c r="V10" s="146" t="s">
        <v>143</v>
      </c>
      <c r="W10" s="144" t="s">
        <v>147</v>
      </c>
    </row>
    <row r="11" spans="1:23" ht="18" customHeight="1">
      <c r="A11" s="133"/>
      <c r="B11" s="140"/>
      <c r="C11" s="136"/>
      <c r="D11" s="142"/>
      <c r="E11" s="141"/>
      <c r="G11" s="139" t="s">
        <v>45</v>
      </c>
      <c r="H11" s="231"/>
      <c r="I11" s="231"/>
      <c r="J11" s="231"/>
      <c r="K11" s="142"/>
      <c r="L11" s="142"/>
      <c r="M11" s="137"/>
      <c r="N11" s="137"/>
      <c r="O11" s="137"/>
      <c r="P11" s="137"/>
      <c r="Q11" s="137"/>
      <c r="R11" s="137"/>
      <c r="S11" s="199"/>
      <c r="T11" s="200"/>
      <c r="U11" s="201"/>
      <c r="V11" s="147" t="s">
        <v>140</v>
      </c>
      <c r="W11" s="144" t="s">
        <v>146</v>
      </c>
    </row>
    <row r="12" spans="1:23" ht="18" customHeight="1">
      <c r="A12" s="133"/>
      <c r="B12" s="140"/>
      <c r="C12" s="136"/>
      <c r="D12" s="135"/>
      <c r="E12" s="141"/>
      <c r="F12" s="5"/>
      <c r="G12" s="139" t="s">
        <v>46</v>
      </c>
      <c r="H12" s="231"/>
      <c r="I12" s="231"/>
      <c r="J12" s="231"/>
      <c r="K12" s="142"/>
      <c r="L12" s="142"/>
      <c r="M12" s="137"/>
      <c r="N12" s="137"/>
      <c r="O12" s="137"/>
      <c r="P12" s="137"/>
      <c r="Q12" s="137"/>
      <c r="R12" s="137"/>
      <c r="S12" s="199"/>
      <c r="T12" s="200"/>
      <c r="U12" s="201"/>
      <c r="V12" s="148" t="s">
        <v>141</v>
      </c>
      <c r="W12" s="144" t="s">
        <v>178</v>
      </c>
    </row>
    <row r="13" spans="1:23" ht="6" customHeight="1">
      <c r="A13" s="133"/>
      <c r="B13" s="149"/>
      <c r="C13" s="136"/>
      <c r="D13" s="150"/>
      <c r="E13" s="150"/>
      <c r="F13" s="151"/>
      <c r="G13" s="151"/>
      <c r="H13" s="151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52"/>
      <c r="U13" s="137"/>
      <c r="V13" s="136"/>
      <c r="W13" s="136"/>
    </row>
    <row r="14" spans="1:23" s="7" customFormat="1" ht="31.5" customHeight="1">
      <c r="A14" s="153"/>
      <c r="B14" s="213" t="s">
        <v>51</v>
      </c>
      <c r="C14" s="215" t="s">
        <v>48</v>
      </c>
      <c r="D14" s="216"/>
      <c r="E14" s="219" t="s">
        <v>49</v>
      </c>
      <c r="F14" s="220"/>
      <c r="G14" s="154"/>
      <c r="H14" s="155"/>
      <c r="I14" s="202" t="s">
        <v>0</v>
      </c>
      <c r="J14" s="203"/>
      <c r="K14" s="202" t="s">
        <v>1</v>
      </c>
      <c r="L14" s="203"/>
      <c r="M14" s="202" t="s">
        <v>2</v>
      </c>
      <c r="N14" s="203"/>
      <c r="O14" s="202" t="s">
        <v>3</v>
      </c>
      <c r="P14" s="203"/>
      <c r="Q14" s="202" t="s">
        <v>136</v>
      </c>
      <c r="R14" s="203"/>
      <c r="S14" s="156" t="s">
        <v>4</v>
      </c>
      <c r="T14" s="202" t="s">
        <v>5</v>
      </c>
      <c r="U14" s="203"/>
      <c r="V14" s="215" t="s">
        <v>10</v>
      </c>
      <c r="W14" s="247"/>
    </row>
    <row r="15" spans="1:23" s="7" customFormat="1" ht="16.5" customHeight="1">
      <c r="A15" s="153"/>
      <c r="B15" s="214"/>
      <c r="C15" s="217"/>
      <c r="D15" s="218"/>
      <c r="E15" s="221"/>
      <c r="F15" s="222"/>
      <c r="G15" s="157"/>
      <c r="H15" s="158"/>
      <c r="I15" s="159" t="s">
        <v>36</v>
      </c>
      <c r="J15" s="159" t="s">
        <v>37</v>
      </c>
      <c r="K15" s="159" t="s">
        <v>36</v>
      </c>
      <c r="L15" s="159" t="s">
        <v>37</v>
      </c>
      <c r="M15" s="159" t="s">
        <v>36</v>
      </c>
      <c r="N15" s="159" t="s">
        <v>37</v>
      </c>
      <c r="O15" s="159" t="s">
        <v>36</v>
      </c>
      <c r="P15" s="159" t="s">
        <v>37</v>
      </c>
      <c r="Q15" s="159" t="s">
        <v>36</v>
      </c>
      <c r="R15" s="159" t="s">
        <v>37</v>
      </c>
      <c r="S15" s="159"/>
      <c r="T15" s="159" t="s">
        <v>36</v>
      </c>
      <c r="U15" s="159" t="s">
        <v>37</v>
      </c>
      <c r="V15" s="248"/>
      <c r="W15" s="249"/>
    </row>
    <row r="16" spans="1:23" ht="14.45" customHeight="1">
      <c r="A16" s="133"/>
      <c r="B16" s="223" t="s">
        <v>53</v>
      </c>
      <c r="C16" s="206">
        <v>1.01</v>
      </c>
      <c r="D16" s="205"/>
      <c r="E16" s="209" t="s">
        <v>150</v>
      </c>
      <c r="F16" s="210"/>
      <c r="G16" s="210"/>
      <c r="H16" s="211"/>
      <c r="I16" s="8" t="s">
        <v>38</v>
      </c>
      <c r="J16" s="160" t="str" cm="1">
        <f t="array" ref="J16">_xlfn.SWITCH(I16,"Pick 1","-","Projected",1,"Selected",1,"Rejected",0,"N/A",0,)</f>
        <v>-</v>
      </c>
      <c r="K16" s="8" t="s">
        <v>38</v>
      </c>
      <c r="L16" s="160" t="str" cm="1">
        <f t="array" ref="L16">_xlfn.SWITCH(K16,"Pick 1","-","Projected",1,"Selected",1,"Rejected",0,"N/A",0,)</f>
        <v>-</v>
      </c>
      <c r="M16" s="8" t="s">
        <v>38</v>
      </c>
      <c r="N16" s="160" t="str" cm="1">
        <f t="array" ref="N16">_xlfn.SWITCH(M16,"Pick 1","-","Projected",1,"Selected",1,"Rejected",0,"N/A",0,)</f>
        <v>-</v>
      </c>
      <c r="O16" s="8" t="s">
        <v>38</v>
      </c>
      <c r="P16" s="160" t="str" cm="1">
        <f t="array" ref="P16">_xlfn.SWITCH(O16,"Pick 1","-","Projected",1,"Selected",1,"Rejected",0,"N/A",0,)</f>
        <v>-</v>
      </c>
      <c r="Q16" s="8" t="s">
        <v>38</v>
      </c>
      <c r="R16" s="160" t="str" cm="1">
        <f t="array" ref="R16">_xlfn.SWITCH(Q16,"Pick 1","-","Projected",1,"Selected",1,"Rejected",0,"N/A",0,)</f>
        <v>-</v>
      </c>
      <c r="S16" s="132"/>
      <c r="T16" s="8" t="s">
        <v>38</v>
      </c>
      <c r="U16" s="160" t="str" cm="1">
        <f t="array" ref="U16">_xlfn.SWITCH(T16,"Pick 1","-","Projected",1,"Achieved",1,"Rejected",0,"N/A",0,)</f>
        <v>-</v>
      </c>
      <c r="V16" s="236"/>
      <c r="W16" s="237"/>
    </row>
    <row r="17" spans="1:23">
      <c r="A17" s="133"/>
      <c r="B17" s="223"/>
      <c r="C17" s="207">
        <v>1.02</v>
      </c>
      <c r="D17" s="208"/>
      <c r="E17" s="209" t="s">
        <v>16</v>
      </c>
      <c r="F17" s="210"/>
      <c r="G17" s="210"/>
      <c r="H17" s="211"/>
      <c r="I17" s="8" t="s">
        <v>38</v>
      </c>
      <c r="J17" s="160" t="str" cm="1">
        <f t="array" ref="J17">_xlfn.SWITCH(I17,"Pick 1","-","Projected",1,"Selected",1,"Rejected",0,"N/A",0,)</f>
        <v>-</v>
      </c>
      <c r="K17" s="8" t="s">
        <v>38</v>
      </c>
      <c r="L17" s="160" t="str" cm="1">
        <f t="array" ref="L17">_xlfn.SWITCH(K17,"Pick 1","-","Projected",1,"Selected",1,"Rejected",0,"N/A",0,)</f>
        <v>-</v>
      </c>
      <c r="M17" s="8" t="s">
        <v>38</v>
      </c>
      <c r="N17" s="160" t="str" cm="1">
        <f t="array" ref="N17">_xlfn.SWITCH(M17,"Pick 1","-","Projected",1,"Selected",1,"Rejected",0,"N/A",0,)</f>
        <v>-</v>
      </c>
      <c r="O17" s="8" t="s">
        <v>38</v>
      </c>
      <c r="P17" s="160" t="str" cm="1">
        <f t="array" ref="P17">_xlfn.SWITCH(O17,"Pick 1","-","Projected",1,"Selected",1,"Rejected",0,"N/A",0,)</f>
        <v>-</v>
      </c>
      <c r="Q17" s="8" t="s">
        <v>38</v>
      </c>
      <c r="R17" s="160" t="str" cm="1">
        <f t="array" ref="R17">_xlfn.SWITCH(Q17,"Pick 1","-","Projected",1,"Selected",1,"Rejected",0,"N/A",0,)</f>
        <v>-</v>
      </c>
      <c r="S17" s="132"/>
      <c r="T17" s="8" t="s">
        <v>38</v>
      </c>
      <c r="U17" s="160" t="str" cm="1">
        <f t="array" ref="U17">_xlfn.SWITCH(T17,"Pick 1","-","Projected",1,"Achieved",1,"Rejected",0,"N/A",0,)</f>
        <v>-</v>
      </c>
      <c r="V17" s="236"/>
      <c r="W17" s="237"/>
    </row>
    <row r="18" spans="1:23">
      <c r="A18" s="133"/>
      <c r="B18" s="223"/>
      <c r="C18" s="207">
        <v>1.03</v>
      </c>
      <c r="D18" s="208"/>
      <c r="E18" s="209" t="s">
        <v>17</v>
      </c>
      <c r="F18" s="210"/>
      <c r="G18" s="210"/>
      <c r="H18" s="211"/>
      <c r="I18" s="8" t="s">
        <v>38</v>
      </c>
      <c r="J18" s="160" t="str" cm="1">
        <f t="array" ref="J18">_xlfn.SWITCH(I18,"Pick 1","-","Projected",1,"Selected",1,"Rejected",0,"N/A",0,)</f>
        <v>-</v>
      </c>
      <c r="K18" s="8" t="s">
        <v>38</v>
      </c>
      <c r="L18" s="160" t="str" cm="1">
        <f t="array" ref="L18">_xlfn.SWITCH(K18,"Pick 1","-","Projected",1,"Selected",1,"Rejected",0,"N/A",0,)</f>
        <v>-</v>
      </c>
      <c r="M18" s="8" t="s">
        <v>38</v>
      </c>
      <c r="N18" s="160" t="str" cm="1">
        <f t="array" ref="N18">_xlfn.SWITCH(M18,"Pick 1","-","Projected",1,"Selected",1,"Rejected",0,"N/A",0,)</f>
        <v>-</v>
      </c>
      <c r="O18" s="8" t="s">
        <v>38</v>
      </c>
      <c r="P18" s="160" t="str" cm="1">
        <f t="array" ref="P18">_xlfn.SWITCH(O18,"Pick 1","-","Projected",1,"Selected",1,"Rejected",0,"N/A",0,)</f>
        <v>-</v>
      </c>
      <c r="Q18" s="8" t="s">
        <v>38</v>
      </c>
      <c r="R18" s="160" t="str" cm="1">
        <f t="array" ref="R18">_xlfn.SWITCH(Q18,"Pick 1","-","Projected",1,"Selected",1,"Rejected",0,"N/A",0,)</f>
        <v>-</v>
      </c>
      <c r="S18" s="132"/>
      <c r="T18" s="8" t="s">
        <v>38</v>
      </c>
      <c r="U18" s="160" t="str" cm="1">
        <f t="array" ref="U18">_xlfn.SWITCH(T18,"Pick 1","-","Projected",1,"Achieved",1,"Rejected",0,"N/A",0,)</f>
        <v>-</v>
      </c>
      <c r="V18" s="236"/>
      <c r="W18" s="237"/>
    </row>
    <row r="19" spans="1:23">
      <c r="A19" s="133"/>
      <c r="B19" s="223"/>
      <c r="C19" s="207">
        <v>1.04</v>
      </c>
      <c r="D19" s="208"/>
      <c r="E19" s="209" t="s">
        <v>157</v>
      </c>
      <c r="F19" s="210"/>
      <c r="G19" s="210"/>
      <c r="H19" s="211"/>
      <c r="I19" s="8" t="s">
        <v>38</v>
      </c>
      <c r="J19" s="160" t="str" cm="1">
        <f t="array" ref="J19">_xlfn.SWITCH(I19,"Pick 1","-","Projected",1,"Selected",1,"Rejected",0,"N/A",0,)</f>
        <v>-</v>
      </c>
      <c r="K19" s="8" t="s">
        <v>38</v>
      </c>
      <c r="L19" s="160" t="str" cm="1">
        <f t="array" ref="L19">_xlfn.SWITCH(K19,"Pick 1","-","Projected",1,"Selected",1,"Rejected",0,"N/A",0,)</f>
        <v>-</v>
      </c>
      <c r="M19" s="8" t="s">
        <v>38</v>
      </c>
      <c r="N19" s="160" t="str" cm="1">
        <f t="array" ref="N19">_xlfn.SWITCH(M19,"Pick 1","-","Projected",1,"Selected",1,"Rejected",0,"N/A",0,)</f>
        <v>-</v>
      </c>
      <c r="O19" s="8" t="s">
        <v>38</v>
      </c>
      <c r="P19" s="160" t="str" cm="1">
        <f t="array" ref="P19">_xlfn.SWITCH(O19,"Pick 1","-","Projected",1,"Selected",1,"Rejected",0,"N/A",0,)</f>
        <v>-</v>
      </c>
      <c r="Q19" s="8" t="s">
        <v>38</v>
      </c>
      <c r="R19" s="160" t="str" cm="1">
        <f t="array" ref="R19">_xlfn.SWITCH(Q19,"Pick 1","-","Projected",1,"Selected",1,"Rejected",0,"N/A",0,)</f>
        <v>-</v>
      </c>
      <c r="S19" s="132"/>
      <c r="T19" s="8" t="s">
        <v>38</v>
      </c>
      <c r="U19" s="160" t="str" cm="1">
        <f t="array" ref="U19">_xlfn.SWITCH(T19,"Pick 1","-","Projected",1,"Achieved",1,"Rejected",0,"N/A",0,)</f>
        <v>-</v>
      </c>
      <c r="V19" s="236"/>
      <c r="W19" s="237"/>
    </row>
    <row r="20" spans="1:23">
      <c r="A20" s="133"/>
      <c r="B20" s="223"/>
      <c r="C20" s="207">
        <v>1.05</v>
      </c>
      <c r="D20" s="208"/>
      <c r="E20" s="209" t="s">
        <v>151</v>
      </c>
      <c r="F20" s="210"/>
      <c r="G20" s="210"/>
      <c r="H20" s="211"/>
      <c r="I20" s="8" t="s">
        <v>38</v>
      </c>
      <c r="J20" s="160" t="str" cm="1">
        <f t="array" ref="J20">_xlfn.SWITCH(I20,"Pick 1","-","Projected",1,"Selected",1,"Rejected",0,"N/A",0,)</f>
        <v>-</v>
      </c>
      <c r="K20" s="8" t="s">
        <v>38</v>
      </c>
      <c r="L20" s="160" t="str" cm="1">
        <f t="array" ref="L20">_xlfn.SWITCH(K20,"Pick 1","-","Projected",1,"Selected",1,"Rejected",0,"N/A",0,)</f>
        <v>-</v>
      </c>
      <c r="M20" s="8" t="s">
        <v>38</v>
      </c>
      <c r="N20" s="160" t="str" cm="1">
        <f t="array" ref="N20">_xlfn.SWITCH(M20,"Pick 1","-","Projected",1,"Selected",1,"Rejected",0,"N/A",0,)</f>
        <v>-</v>
      </c>
      <c r="O20" s="8" t="s">
        <v>38</v>
      </c>
      <c r="P20" s="160" t="str" cm="1">
        <f t="array" ref="P20">_xlfn.SWITCH(O20,"Pick 1","-","Projected",1,"Selected",1,"Rejected",0,"N/A",0,)</f>
        <v>-</v>
      </c>
      <c r="Q20" s="8" t="s">
        <v>38</v>
      </c>
      <c r="R20" s="160" t="str" cm="1">
        <f t="array" ref="R20">_xlfn.SWITCH(Q20,"Pick 1","-","Projected",1,"Selected",1,"Rejected",0,"N/A",0,)</f>
        <v>-</v>
      </c>
      <c r="S20" s="132"/>
      <c r="T20" s="8" t="s">
        <v>38</v>
      </c>
      <c r="U20" s="160" t="str" cm="1">
        <f t="array" ref="U20">_xlfn.SWITCH(T20,"Pick 1","-","Projected",1,"Achieved",1,"Rejected",0,"N/A",0,)</f>
        <v>-</v>
      </c>
      <c r="V20" s="236"/>
      <c r="W20" s="237"/>
    </row>
    <row r="21" spans="1:23">
      <c r="A21" s="133"/>
      <c r="B21" s="212" t="s">
        <v>54</v>
      </c>
      <c r="C21" s="204">
        <v>2.0099999999999998</v>
      </c>
      <c r="D21" s="205"/>
      <c r="E21" s="232" t="s">
        <v>160</v>
      </c>
      <c r="F21" s="233"/>
      <c r="G21" s="233"/>
      <c r="H21" s="234"/>
      <c r="I21" s="14" t="s">
        <v>38</v>
      </c>
      <c r="J21" s="161" t="str" cm="1">
        <f t="array" ref="J21">_xlfn.SWITCH(I21,"Pick 1","-","Projected",1,"Selected",1,"Rejected",0,"N/A",0,)</f>
        <v>-</v>
      </c>
      <c r="K21" s="14" t="s">
        <v>38</v>
      </c>
      <c r="L21" s="161" t="str" cm="1">
        <f t="array" ref="L21">_xlfn.SWITCH(K21,"Pick 1","-","Projected",1,"Selected",1,"Rejected",0,"N/A",0,)</f>
        <v>-</v>
      </c>
      <c r="M21" s="14" t="s">
        <v>38</v>
      </c>
      <c r="N21" s="161" t="str" cm="1">
        <f t="array" ref="N21">_xlfn.SWITCH(M21,"Pick 1","-","Projected",1,"Selected",1,"Rejected",0,"N/A",0,)</f>
        <v>-</v>
      </c>
      <c r="O21" s="14" t="s">
        <v>38</v>
      </c>
      <c r="P21" s="161" t="str" cm="1">
        <f t="array" ref="P21">_xlfn.SWITCH(O21,"Pick 1","-","Projected",1,"Selected",1,"Rejected",0,"N/A",0,)</f>
        <v>-</v>
      </c>
      <c r="Q21" s="14" t="s">
        <v>38</v>
      </c>
      <c r="R21" s="161" t="str" cm="1">
        <f t="array" ref="R21">_xlfn.SWITCH(Q21,"Pick 1","-","Projected",1,"Selected",1,"Rejected",0,"N/A",0,)</f>
        <v>-</v>
      </c>
      <c r="T21" s="14" t="s">
        <v>38</v>
      </c>
      <c r="U21" s="161" t="str" cm="1">
        <f t="array" ref="U21">_xlfn.SWITCH(T21,"Pick 1","-","Projected",1,"Achieved",1,"Rejected",0,"N/A",0,)</f>
        <v>-</v>
      </c>
      <c r="V21" s="238"/>
      <c r="W21" s="239"/>
    </row>
    <row r="22" spans="1:23">
      <c r="A22" s="133"/>
      <c r="B22" s="212"/>
      <c r="C22" s="204">
        <v>2.02</v>
      </c>
      <c r="D22" s="205"/>
      <c r="E22" s="240" t="s">
        <v>158</v>
      </c>
      <c r="F22" s="233"/>
      <c r="G22" s="233"/>
      <c r="H22" s="234"/>
      <c r="I22" s="14" t="s">
        <v>38</v>
      </c>
      <c r="J22" s="161" t="str" cm="1">
        <f t="array" ref="J22">_xlfn.SWITCH(I22,"Pick 1","-","Projected",1,"Selected",1,"Rejected",0,"N/A",0,)</f>
        <v>-</v>
      </c>
      <c r="K22" s="14" t="s">
        <v>38</v>
      </c>
      <c r="L22" s="161" t="str" cm="1">
        <f t="array" ref="L22">_xlfn.SWITCH(K22,"Pick 1","-","Projected",1,"Selected",1,"Rejected",0,"N/A",0,)</f>
        <v>-</v>
      </c>
      <c r="M22" s="14" t="s">
        <v>38</v>
      </c>
      <c r="N22" s="161" t="str" cm="1">
        <f t="array" ref="N22">_xlfn.SWITCH(M22,"Pick 1","-","Projected",1,"Selected",1,"Rejected",0,"N/A",0,)</f>
        <v>-</v>
      </c>
      <c r="O22" s="14" t="s">
        <v>38</v>
      </c>
      <c r="P22" s="161" t="str" cm="1">
        <f t="array" ref="P22">_xlfn.SWITCH(O22,"Pick 1","-","Projected",1,"Selected",1,"Rejected",0,"N/A",0,)</f>
        <v>-</v>
      </c>
      <c r="Q22" s="14" t="s">
        <v>38</v>
      </c>
      <c r="R22" s="161" t="str" cm="1">
        <f t="array" ref="R22">_xlfn.SWITCH(Q22,"Pick 1","-","Projected",1,"Selected",1,"Rejected",0,"N/A",0,)</f>
        <v>-</v>
      </c>
      <c r="S22" s="3"/>
      <c r="T22" s="14" t="s">
        <v>38</v>
      </c>
      <c r="U22" s="161" t="str" cm="1">
        <f t="array" ref="U22">_xlfn.SWITCH(T22,"Pick 1","-","Projected",1,"Achieved",1,"Rejected",0,"N/A",0,)</f>
        <v>-</v>
      </c>
      <c r="V22" s="238"/>
      <c r="W22" s="239"/>
    </row>
    <row r="23" spans="1:23">
      <c r="A23" s="133"/>
      <c r="B23" s="212"/>
      <c r="C23" s="204">
        <v>2.0299999999999998</v>
      </c>
      <c r="D23" s="205"/>
      <c r="E23" s="232" t="s">
        <v>159</v>
      </c>
      <c r="F23" s="233"/>
      <c r="G23" s="233"/>
      <c r="H23" s="234"/>
      <c r="I23" s="14" t="s">
        <v>38</v>
      </c>
      <c r="J23" s="161" t="str" cm="1">
        <f t="array" ref="J23">_xlfn.SWITCH(I23,"Pick 1","-","Projected",1,"Selected",1,"Rejected",0,"N/A",0,)</f>
        <v>-</v>
      </c>
      <c r="K23" s="14" t="s">
        <v>38</v>
      </c>
      <c r="L23" s="161" t="str" cm="1">
        <f t="array" ref="L23">_xlfn.SWITCH(K23,"Pick 1","-","Projected",1,"Selected",1,"Rejected",0,"N/A",0,)</f>
        <v>-</v>
      </c>
      <c r="M23" s="14" t="s">
        <v>38</v>
      </c>
      <c r="N23" s="161" t="str" cm="1">
        <f t="array" ref="N23">_xlfn.SWITCH(M23,"Pick 1","-","Projected",1,"Selected",1,"Rejected",0,"N/A",0,)</f>
        <v>-</v>
      </c>
      <c r="O23" s="14" t="s">
        <v>38</v>
      </c>
      <c r="P23" s="161" t="str" cm="1">
        <f t="array" ref="P23">_xlfn.SWITCH(O23,"Pick 1","-","Projected",1,"Selected",1,"Rejected",0,"N/A",0,)</f>
        <v>-</v>
      </c>
      <c r="Q23" s="14" t="s">
        <v>38</v>
      </c>
      <c r="R23" s="161" t="str" cm="1">
        <f t="array" ref="R23">_xlfn.SWITCH(Q23,"Pick 1","-","Projected",1,"Selected",1,"Rejected",0,"N/A",0,)</f>
        <v>-</v>
      </c>
      <c r="S23" s="3"/>
      <c r="T23" s="14" t="s">
        <v>38</v>
      </c>
      <c r="U23" s="161" t="str" cm="1">
        <f t="array" ref="U23">_xlfn.SWITCH(T23,"Pick 1","-","Projected",1,"Achieved",1,"Rejected",0,"N/A",0,)</f>
        <v>-</v>
      </c>
      <c r="V23" s="238"/>
      <c r="W23" s="239"/>
    </row>
    <row r="24" spans="1:23">
      <c r="A24" s="133"/>
      <c r="B24" s="212"/>
      <c r="C24" s="204">
        <v>2.04</v>
      </c>
      <c r="D24" s="205"/>
      <c r="E24" s="232" t="s">
        <v>161</v>
      </c>
      <c r="F24" s="233"/>
      <c r="G24" s="233"/>
      <c r="H24" s="234"/>
      <c r="I24" s="14" t="s">
        <v>38</v>
      </c>
      <c r="J24" s="161" t="str" cm="1">
        <f t="array" ref="J24">_xlfn.SWITCH(I24,"Pick 1","-","Projected",1,"Selected",1,"Rejected",0,"N/A",0,)</f>
        <v>-</v>
      </c>
      <c r="K24" s="14" t="s">
        <v>38</v>
      </c>
      <c r="L24" s="161" t="str" cm="1">
        <f t="array" ref="L24">_xlfn.SWITCH(K24,"Pick 1","-","Projected",1,"Selected",1,"Rejected",0,"N/A",0,)</f>
        <v>-</v>
      </c>
      <c r="M24" s="14" t="s">
        <v>38</v>
      </c>
      <c r="N24" s="161" t="str" cm="1">
        <f t="array" ref="N24">_xlfn.SWITCH(M24,"Pick 1","-","Projected",1,"Selected",1,"Rejected",0,"N/A",0,)</f>
        <v>-</v>
      </c>
      <c r="O24" s="14" t="s">
        <v>38</v>
      </c>
      <c r="P24" s="161" t="str" cm="1">
        <f t="array" ref="P24">_xlfn.SWITCH(O24,"Pick 1","-","Projected",1,"Selected",1,"Rejected",0,"N/A",0,)</f>
        <v>-</v>
      </c>
      <c r="Q24" s="14" t="s">
        <v>38</v>
      </c>
      <c r="R24" s="161" t="str" cm="1">
        <f t="array" ref="R24">_xlfn.SWITCH(Q24,"Pick 1","-","Projected",1,"Selected",1,"Rejected",0,"N/A",0,)</f>
        <v>-</v>
      </c>
      <c r="S24" s="3"/>
      <c r="T24" s="14" t="s">
        <v>38</v>
      </c>
      <c r="U24" s="161" t="str" cm="1">
        <f t="array" ref="U24">_xlfn.SWITCH(T24,"Pick 1","-","Projected",1,"Achieved",1,"Rejected",0,"N/A",0,)</f>
        <v>-</v>
      </c>
      <c r="V24" s="238"/>
      <c r="W24" s="239"/>
    </row>
    <row r="25" spans="1:23" ht="15" customHeight="1">
      <c r="A25" s="133"/>
      <c r="B25" s="212"/>
      <c r="C25" s="204">
        <v>2.0499999999999998</v>
      </c>
      <c r="D25" s="205"/>
      <c r="E25" s="240" t="s">
        <v>162</v>
      </c>
      <c r="F25" s="241"/>
      <c r="G25" s="241"/>
      <c r="H25" s="242"/>
      <c r="I25" s="14" t="s">
        <v>38</v>
      </c>
      <c r="J25" s="161" t="str" cm="1">
        <f t="array" ref="J25">_xlfn.SWITCH(I25,"Pick 1","-","Projected",1,"Selected",1,"Rejected",0,"N/A",0,)</f>
        <v>-</v>
      </c>
      <c r="K25" s="14" t="s">
        <v>38</v>
      </c>
      <c r="L25" s="161" t="str" cm="1">
        <f t="array" ref="L25">_xlfn.SWITCH(K25,"Pick 1","-","Projected",1,"Selected",1,"Rejected",0,"N/A",0,)</f>
        <v>-</v>
      </c>
      <c r="M25" s="14" t="s">
        <v>38</v>
      </c>
      <c r="N25" s="161" t="str" cm="1">
        <f t="array" ref="N25">_xlfn.SWITCH(M25,"Pick 1","-","Projected",1,"Selected",1,"Rejected",0,"N/A",0,)</f>
        <v>-</v>
      </c>
      <c r="O25" s="14" t="s">
        <v>38</v>
      </c>
      <c r="P25" s="161" t="str" cm="1">
        <f t="array" ref="P25">_xlfn.SWITCH(O25,"Pick 1","-","Projected",1,"Selected",1,"Rejected",0,"N/A",0,)</f>
        <v>-</v>
      </c>
      <c r="Q25" s="14" t="s">
        <v>38</v>
      </c>
      <c r="R25" s="161" t="str" cm="1">
        <f t="array" ref="R25">_xlfn.SWITCH(Q25,"Pick 1","-","Projected",1,"Selected",1,"Rejected",0,"N/A",0,)</f>
        <v>-</v>
      </c>
      <c r="S25" s="3"/>
      <c r="T25" s="14" t="s">
        <v>38</v>
      </c>
      <c r="U25" s="161" t="str" cm="1">
        <f t="array" ref="U25">_xlfn.SWITCH(T25,"Pick 1","-","Projected",1,"Achieved",1,"Rejected",0,"N/A",0,)</f>
        <v>-</v>
      </c>
      <c r="V25" s="238"/>
      <c r="W25" s="239"/>
    </row>
    <row r="26" spans="1:23">
      <c r="A26" s="133"/>
      <c r="B26" s="223" t="s">
        <v>55</v>
      </c>
      <c r="C26" s="207">
        <v>3.01</v>
      </c>
      <c r="D26" s="208"/>
      <c r="E26" s="209" t="s">
        <v>50</v>
      </c>
      <c r="F26" s="210"/>
      <c r="G26" s="210"/>
      <c r="H26" s="211"/>
      <c r="I26" s="8" t="s">
        <v>38</v>
      </c>
      <c r="J26" s="160" t="str" cm="1">
        <f t="array" ref="J26">_xlfn.SWITCH(I26,"Pick 1","-","Projected",1,"Selected",1,"Rejected",0,"N/A",0,)</f>
        <v>-</v>
      </c>
      <c r="K26" s="8" t="s">
        <v>38</v>
      </c>
      <c r="L26" s="160" t="str" cm="1">
        <f t="array" ref="L26">_xlfn.SWITCH(K26,"Pick 1","-","Projected",1,"Selected",1,"Rejected",0,"N/A",0,)</f>
        <v>-</v>
      </c>
      <c r="M26" s="8" t="s">
        <v>38</v>
      </c>
      <c r="N26" s="160" t="str" cm="1">
        <f t="array" ref="N26">_xlfn.SWITCH(M26,"Pick 1","-","Projected",1,"Selected",1,"Rejected",0,"N/A",0,)</f>
        <v>-</v>
      </c>
      <c r="O26" s="8" t="s">
        <v>38</v>
      </c>
      <c r="P26" s="160" t="str" cm="1">
        <f t="array" ref="P26">_xlfn.SWITCH(O26,"Pick 1","-","Projected",1,"Selected",1,"Rejected",0,"N/A",0,)</f>
        <v>-</v>
      </c>
      <c r="Q26" s="8" t="s">
        <v>38</v>
      </c>
      <c r="R26" s="160" t="str" cm="1">
        <f t="array" ref="R26">_xlfn.SWITCH(Q26,"Pick 1","-","Projected",1,"Selected",1,"Rejected",0,"N/A",0,)</f>
        <v>-</v>
      </c>
      <c r="S26" s="132"/>
      <c r="T26" s="8" t="s">
        <v>38</v>
      </c>
      <c r="U26" s="160" t="str" cm="1">
        <f t="array" ref="U26">_xlfn.SWITCH(T26,"Pick 1","-","Projected",1,"Achieved",1,"Rejected",0,"N/A",0,)</f>
        <v>-</v>
      </c>
      <c r="V26" s="236"/>
      <c r="W26" s="237"/>
    </row>
    <row r="27" spans="1:23">
      <c r="A27" s="133"/>
      <c r="B27" s="224"/>
      <c r="C27" s="207">
        <v>3.02</v>
      </c>
      <c r="D27" s="208"/>
      <c r="E27" s="209" t="s">
        <v>152</v>
      </c>
      <c r="F27" s="210"/>
      <c r="G27" s="210"/>
      <c r="H27" s="211"/>
      <c r="I27" s="8" t="s">
        <v>38</v>
      </c>
      <c r="J27" s="160" t="str" cm="1">
        <f t="array" ref="J27">_xlfn.SWITCH(I27,"Pick 1","-","Projected",1,"Selected",1,"Rejected",0,"N/A",0,)</f>
        <v>-</v>
      </c>
      <c r="K27" s="8" t="s">
        <v>38</v>
      </c>
      <c r="L27" s="160" t="str" cm="1">
        <f t="array" ref="L27">_xlfn.SWITCH(K27,"Pick 1","-","Projected",1,"Selected",1,"Rejected",0,"N/A",0,)</f>
        <v>-</v>
      </c>
      <c r="M27" s="8" t="s">
        <v>38</v>
      </c>
      <c r="N27" s="160" t="str" cm="1">
        <f t="array" ref="N27">_xlfn.SWITCH(M27,"Pick 1","-","Projected",1,"Selected",1,"Rejected",0,"N/A",0,)</f>
        <v>-</v>
      </c>
      <c r="O27" s="8" t="s">
        <v>38</v>
      </c>
      <c r="P27" s="160" t="str" cm="1">
        <f t="array" ref="P27">_xlfn.SWITCH(O27,"Pick 1","-","Projected",1,"Selected",1,"Rejected",0,"N/A",0,)</f>
        <v>-</v>
      </c>
      <c r="Q27" s="8" t="s">
        <v>38</v>
      </c>
      <c r="R27" s="160" t="str" cm="1">
        <f t="array" ref="R27">_xlfn.SWITCH(Q27,"Pick 1","-","Projected",1,"Selected",1,"Rejected",0,"N/A",0,)</f>
        <v>-</v>
      </c>
      <c r="S27" s="132"/>
      <c r="T27" s="8" t="s">
        <v>38</v>
      </c>
      <c r="U27" s="160" t="str" cm="1">
        <f t="array" ref="U27">_xlfn.SWITCH(T27,"Pick 1","-","Projected",1,"Achieved",1,"Rejected",0,"N/A",0,)</f>
        <v>-</v>
      </c>
      <c r="V27" s="236"/>
      <c r="W27" s="237"/>
    </row>
    <row r="28" spans="1:23">
      <c r="A28" s="133"/>
      <c r="B28" s="224"/>
      <c r="C28" s="207">
        <v>3.03</v>
      </c>
      <c r="D28" s="208"/>
      <c r="E28" s="209" t="s">
        <v>18</v>
      </c>
      <c r="F28" s="210"/>
      <c r="G28" s="210"/>
      <c r="H28" s="211"/>
      <c r="I28" s="8" t="s">
        <v>38</v>
      </c>
      <c r="J28" s="160" t="str" cm="1">
        <f t="array" ref="J28">_xlfn.SWITCH(I28,"Pick 1","-","Projected",1,"Selected",1,"Rejected",0,"N/A",0,)</f>
        <v>-</v>
      </c>
      <c r="K28" s="8" t="s">
        <v>38</v>
      </c>
      <c r="L28" s="160" t="str" cm="1">
        <f t="array" ref="L28">_xlfn.SWITCH(K28,"Pick 1","-","Projected",1,"Selected",1,"Rejected",0,"N/A",0,)</f>
        <v>-</v>
      </c>
      <c r="M28" s="8" t="s">
        <v>38</v>
      </c>
      <c r="N28" s="160" t="str" cm="1">
        <f t="array" ref="N28">_xlfn.SWITCH(M28,"Pick 1","-","Projected",1,"Selected",1,"Rejected",0,"N/A",0,)</f>
        <v>-</v>
      </c>
      <c r="O28" s="8" t="s">
        <v>38</v>
      </c>
      <c r="P28" s="160" t="str" cm="1">
        <f t="array" ref="P28">_xlfn.SWITCH(O28,"Pick 1","-","Projected",1,"Selected",1,"Rejected",0,"N/A",0,)</f>
        <v>-</v>
      </c>
      <c r="Q28" s="8" t="s">
        <v>38</v>
      </c>
      <c r="R28" s="160" t="str" cm="1">
        <f t="array" ref="R28">_xlfn.SWITCH(Q28,"Pick 1","-","Projected",1,"Selected",1,"Rejected",0,"N/A",0,)</f>
        <v>-</v>
      </c>
      <c r="S28" s="132"/>
      <c r="T28" s="8" t="s">
        <v>38</v>
      </c>
      <c r="U28" s="160" t="str" cm="1">
        <f t="array" ref="U28">_xlfn.SWITCH(T28,"Pick 1","-","Projected",1,"Achieved",1,"Rejected",0,"N/A",0,)</f>
        <v>-</v>
      </c>
      <c r="V28" s="236"/>
      <c r="W28" s="237"/>
    </row>
    <row r="29" spans="1:23">
      <c r="A29" s="133"/>
      <c r="B29" s="224"/>
      <c r="C29" s="207">
        <v>3.04</v>
      </c>
      <c r="D29" s="208"/>
      <c r="E29" s="209" t="s">
        <v>19</v>
      </c>
      <c r="F29" s="210"/>
      <c r="G29" s="210"/>
      <c r="H29" s="211"/>
      <c r="I29" s="8" t="s">
        <v>38</v>
      </c>
      <c r="J29" s="160" t="str" cm="1">
        <f t="array" ref="J29">_xlfn.SWITCH(I29,"Pick 1","-","Projected",1,"Selected",1,"Rejected",0,"N/A",0,)</f>
        <v>-</v>
      </c>
      <c r="K29" s="8" t="s">
        <v>38</v>
      </c>
      <c r="L29" s="160" t="str" cm="1">
        <f t="array" ref="L29">_xlfn.SWITCH(K29,"Pick 1","-","Projected",1,"Selected",1,"Rejected",0,"N/A",0,)</f>
        <v>-</v>
      </c>
      <c r="M29" s="8" t="s">
        <v>38</v>
      </c>
      <c r="N29" s="160" t="str" cm="1">
        <f t="array" ref="N29">_xlfn.SWITCH(M29,"Pick 1","-","Projected",1,"Selected",1,"Rejected",0,"N/A",0,)</f>
        <v>-</v>
      </c>
      <c r="O29" s="8" t="s">
        <v>38</v>
      </c>
      <c r="P29" s="160" t="str" cm="1">
        <f t="array" ref="P29">_xlfn.SWITCH(O29,"Pick 1","-","Projected",1,"Selected",1,"Rejected",0,"N/A",0,)</f>
        <v>-</v>
      </c>
      <c r="Q29" s="8" t="s">
        <v>38</v>
      </c>
      <c r="R29" s="160" t="str" cm="1">
        <f t="array" ref="R29">_xlfn.SWITCH(Q29,"Pick 1","-","Projected",1,"Selected",1,"Rejected",0,"N/A",0,)</f>
        <v>-</v>
      </c>
      <c r="S29" s="132"/>
      <c r="T29" s="8" t="s">
        <v>38</v>
      </c>
      <c r="U29" s="160" t="str" cm="1">
        <f t="array" ref="U29">_xlfn.SWITCH(T29,"Pick 1","-","Projected",1,"Achieved",1,"Rejected",0,"N/A",0,)</f>
        <v>-</v>
      </c>
      <c r="V29" s="236"/>
      <c r="W29" s="237"/>
    </row>
    <row r="30" spans="1:23">
      <c r="A30" s="133"/>
      <c r="B30" s="224"/>
      <c r="C30" s="207">
        <v>3.05</v>
      </c>
      <c r="D30" s="208"/>
      <c r="E30" s="209" t="s">
        <v>20</v>
      </c>
      <c r="F30" s="210"/>
      <c r="G30" s="210"/>
      <c r="H30" s="211"/>
      <c r="I30" s="8" t="s">
        <v>38</v>
      </c>
      <c r="J30" s="160" t="str" cm="1">
        <f t="array" ref="J30">_xlfn.SWITCH(I30,"Pick 1","-","Projected",1,"Selected",1,"Rejected",0,"N/A",0,)</f>
        <v>-</v>
      </c>
      <c r="K30" s="8" t="s">
        <v>38</v>
      </c>
      <c r="L30" s="160" t="str" cm="1">
        <f t="array" ref="L30">_xlfn.SWITCH(K30,"Pick 1","-","Projected",1,"Selected",1,"Rejected",0,"N/A",0,)</f>
        <v>-</v>
      </c>
      <c r="M30" s="8" t="s">
        <v>38</v>
      </c>
      <c r="N30" s="160" t="str" cm="1">
        <f t="array" ref="N30">_xlfn.SWITCH(M30,"Pick 1","-","Projected",1,"Selected",1,"Rejected",0,"N/A",0,)</f>
        <v>-</v>
      </c>
      <c r="O30" s="8" t="s">
        <v>38</v>
      </c>
      <c r="P30" s="160" t="str" cm="1">
        <f t="array" ref="P30">_xlfn.SWITCH(O30,"Pick 1","-","Projected",1,"Selected",1,"Rejected",0,"N/A",0,)</f>
        <v>-</v>
      </c>
      <c r="Q30" s="8" t="s">
        <v>38</v>
      </c>
      <c r="R30" s="160" t="str" cm="1">
        <f t="array" ref="R30">_xlfn.SWITCH(Q30,"Pick 1","-","Projected",1,"Selected",1,"Rejected",0,"N/A",0,)</f>
        <v>-</v>
      </c>
      <c r="S30" s="132"/>
      <c r="T30" s="8" t="s">
        <v>38</v>
      </c>
      <c r="U30" s="160" t="str" cm="1">
        <f t="array" ref="U30">_xlfn.SWITCH(T30,"Pick 1","-","Projected",1,"Achieved",1,"Rejected",0,"N/A",0,)</f>
        <v>-</v>
      </c>
      <c r="V30" s="236"/>
      <c r="W30" s="237"/>
    </row>
    <row r="31" spans="1:23">
      <c r="A31" s="133"/>
      <c r="B31" s="212" t="s">
        <v>56</v>
      </c>
      <c r="C31" s="204">
        <v>4.01</v>
      </c>
      <c r="D31" s="205"/>
      <c r="E31" s="232" t="s">
        <v>21</v>
      </c>
      <c r="F31" s="233"/>
      <c r="G31" s="233"/>
      <c r="H31" s="234"/>
      <c r="I31" s="14" t="s">
        <v>38</v>
      </c>
      <c r="J31" s="161" t="str" cm="1">
        <f t="array" ref="J31">_xlfn.SWITCH(I31,"Pick 1","-","Projected",1,"Selected",1,"Rejected",0,"N/A",0,)</f>
        <v>-</v>
      </c>
      <c r="K31" s="14" t="s">
        <v>38</v>
      </c>
      <c r="L31" s="161" t="str" cm="1">
        <f t="array" ref="L31">_xlfn.SWITCH(K31,"Pick 1","-","Projected",1,"Selected",1,"Rejected",0,"N/A",0,)</f>
        <v>-</v>
      </c>
      <c r="M31" s="14" t="s">
        <v>38</v>
      </c>
      <c r="N31" s="161" t="str" cm="1">
        <f t="array" ref="N31">_xlfn.SWITCH(M31,"Pick 1","-","Projected",1,"Selected",1,"Rejected",0,"N/A",0,)</f>
        <v>-</v>
      </c>
      <c r="O31" s="14" t="s">
        <v>38</v>
      </c>
      <c r="P31" s="161" t="str" cm="1">
        <f t="array" ref="P31">_xlfn.SWITCH(O31,"Pick 1","-","Projected",1,"Selected",1,"Rejected",0,"N/A",0,)</f>
        <v>-</v>
      </c>
      <c r="Q31" s="14" t="s">
        <v>38</v>
      </c>
      <c r="R31" s="161" t="str" cm="1">
        <f t="array" ref="R31">_xlfn.SWITCH(Q31,"Pick 1","-","Projected",1,"Selected",1,"Rejected",0,"N/A",0,)</f>
        <v>-</v>
      </c>
      <c r="S31" s="3"/>
      <c r="T31" s="14" t="s">
        <v>38</v>
      </c>
      <c r="U31" s="161" t="str" cm="1">
        <f t="array" ref="U31">_xlfn.SWITCH(T31,"Pick 1","-","Projected",1,"Achieved",1,"Rejected",0,"N/A",0,)</f>
        <v>-</v>
      </c>
      <c r="V31" s="238"/>
      <c r="W31" s="239"/>
    </row>
    <row r="32" spans="1:23">
      <c r="A32" s="133"/>
      <c r="B32" s="212"/>
      <c r="C32" s="204">
        <v>4.0199999999999996</v>
      </c>
      <c r="D32" s="205"/>
      <c r="E32" s="232" t="s">
        <v>22</v>
      </c>
      <c r="F32" s="233"/>
      <c r="G32" s="233"/>
      <c r="H32" s="234"/>
      <c r="I32" s="14" t="s">
        <v>38</v>
      </c>
      <c r="J32" s="161" t="str" cm="1">
        <f t="array" ref="J32">_xlfn.SWITCH(I32,"Pick 1","-","Projected",1,"Selected",1,"Rejected",0,"N/A",0,)</f>
        <v>-</v>
      </c>
      <c r="K32" s="14" t="s">
        <v>38</v>
      </c>
      <c r="L32" s="161" t="str" cm="1">
        <f t="array" ref="L32">_xlfn.SWITCH(K32,"Pick 1","-","Projected",1,"Selected",1,"Rejected",0,"N/A",0,)</f>
        <v>-</v>
      </c>
      <c r="M32" s="14" t="s">
        <v>38</v>
      </c>
      <c r="N32" s="161" t="str" cm="1">
        <f t="array" ref="N32">_xlfn.SWITCH(M32,"Pick 1","-","Projected",1,"Selected",1,"Rejected",0,"N/A",0,)</f>
        <v>-</v>
      </c>
      <c r="O32" s="14" t="s">
        <v>38</v>
      </c>
      <c r="P32" s="161" t="str" cm="1">
        <f t="array" ref="P32">_xlfn.SWITCH(O32,"Pick 1","-","Projected",1,"Selected",1,"Rejected",0,"N/A",0,)</f>
        <v>-</v>
      </c>
      <c r="Q32" s="14" t="s">
        <v>38</v>
      </c>
      <c r="R32" s="161" t="str" cm="1">
        <f t="array" ref="R32">_xlfn.SWITCH(Q32,"Pick 1","-","Projected",1,"Selected",1,"Rejected",0,"N/A",0,)</f>
        <v>-</v>
      </c>
      <c r="S32" s="3"/>
      <c r="T32" s="14" t="s">
        <v>38</v>
      </c>
      <c r="U32" s="161" t="str" cm="1">
        <f t="array" ref="U32">_xlfn.SWITCH(T32,"Pick 1","-","Projected",1,"Achieved",1,"Rejected",0,"N/A",0,)</f>
        <v>-</v>
      </c>
      <c r="V32" s="238"/>
      <c r="W32" s="239"/>
    </row>
    <row r="33" spans="1:23">
      <c r="A33" s="133"/>
      <c r="B33" s="212"/>
      <c r="C33" s="204">
        <v>4.03</v>
      </c>
      <c r="D33" s="205"/>
      <c r="E33" s="232" t="s">
        <v>23</v>
      </c>
      <c r="F33" s="233"/>
      <c r="G33" s="233"/>
      <c r="H33" s="234"/>
      <c r="I33" s="14" t="s">
        <v>38</v>
      </c>
      <c r="J33" s="161" t="str" cm="1">
        <f t="array" ref="J33">_xlfn.SWITCH(I33,"Pick 1","-","Projected",1,"Selected",1,"Rejected",0,"N/A",0,)</f>
        <v>-</v>
      </c>
      <c r="K33" s="14" t="s">
        <v>38</v>
      </c>
      <c r="L33" s="161" t="str" cm="1">
        <f t="array" ref="L33">_xlfn.SWITCH(K33,"Pick 1","-","Projected",1,"Selected",1,"Rejected",0,"N/A",0,)</f>
        <v>-</v>
      </c>
      <c r="M33" s="14" t="s">
        <v>38</v>
      </c>
      <c r="N33" s="161" t="str" cm="1">
        <f t="array" ref="N33">_xlfn.SWITCH(M33,"Pick 1","-","Projected",1,"Selected",1,"Rejected",0,"N/A",0,)</f>
        <v>-</v>
      </c>
      <c r="O33" s="14" t="s">
        <v>38</v>
      </c>
      <c r="P33" s="161" t="str" cm="1">
        <f t="array" ref="P33">_xlfn.SWITCH(O33,"Pick 1","-","Projected",1,"Selected",1,"Rejected",0,"N/A",0,)</f>
        <v>-</v>
      </c>
      <c r="Q33" s="14" t="s">
        <v>38</v>
      </c>
      <c r="R33" s="161" t="str" cm="1">
        <f t="array" ref="R33">_xlfn.SWITCH(Q33,"Pick 1","-","Projected",1,"Selected",1,"Rejected",0,"N/A",0,)</f>
        <v>-</v>
      </c>
      <c r="S33" s="3"/>
      <c r="T33" s="14" t="s">
        <v>38</v>
      </c>
      <c r="U33" s="161" t="str" cm="1">
        <f t="array" ref="U33">_xlfn.SWITCH(T33,"Pick 1","-","Projected",1,"Achieved",1,"Rejected",0,"N/A",0,)</f>
        <v>-</v>
      </c>
      <c r="V33" s="238"/>
      <c r="W33" s="239"/>
    </row>
    <row r="34" spans="1:23">
      <c r="A34" s="133"/>
      <c r="B34" s="212"/>
      <c r="C34" s="204">
        <v>4.04</v>
      </c>
      <c r="D34" s="205"/>
      <c r="E34" s="232" t="s">
        <v>24</v>
      </c>
      <c r="F34" s="233"/>
      <c r="G34" s="233"/>
      <c r="H34" s="234"/>
      <c r="I34" s="14" t="s">
        <v>38</v>
      </c>
      <c r="J34" s="161" t="str" cm="1">
        <f t="array" ref="J34">_xlfn.SWITCH(I34,"Pick 1","-","Projected",1,"Selected",1,"Rejected",0,"N/A",0,)</f>
        <v>-</v>
      </c>
      <c r="K34" s="14" t="s">
        <v>38</v>
      </c>
      <c r="L34" s="161" t="str" cm="1">
        <f t="array" ref="L34">_xlfn.SWITCH(K34,"Pick 1","-","Projected",1,"Selected",1,"Rejected",0,"N/A",0,)</f>
        <v>-</v>
      </c>
      <c r="M34" s="14" t="s">
        <v>38</v>
      </c>
      <c r="N34" s="161" t="str" cm="1">
        <f t="array" ref="N34">_xlfn.SWITCH(M34,"Pick 1","-","Projected",1,"Selected",1,"Rejected",0,"N/A",0,)</f>
        <v>-</v>
      </c>
      <c r="O34" s="14" t="s">
        <v>38</v>
      </c>
      <c r="P34" s="161" t="str" cm="1">
        <f t="array" ref="P34">_xlfn.SWITCH(O34,"Pick 1","-","Projected",1,"Selected",1,"Rejected",0,"N/A",0,)</f>
        <v>-</v>
      </c>
      <c r="Q34" s="14" t="s">
        <v>38</v>
      </c>
      <c r="R34" s="161" t="str" cm="1">
        <f t="array" ref="R34">_xlfn.SWITCH(Q34,"Pick 1","-","Projected",1,"Selected",1,"Rejected",0,"N/A",0,)</f>
        <v>-</v>
      </c>
      <c r="S34" s="3"/>
      <c r="T34" s="14" t="s">
        <v>38</v>
      </c>
      <c r="U34" s="161" t="str" cm="1">
        <f t="array" ref="U34">_xlfn.SWITCH(T34,"Pick 1","-","Projected",1,"Achieved",1,"Rejected",0,"N/A",0,)</f>
        <v>-</v>
      </c>
      <c r="V34" s="238"/>
      <c r="W34" s="239"/>
    </row>
    <row r="35" spans="1:23">
      <c r="A35" s="133"/>
      <c r="B35" s="212"/>
      <c r="C35" s="204">
        <v>4.05</v>
      </c>
      <c r="D35" s="205"/>
      <c r="E35" s="232" t="s">
        <v>163</v>
      </c>
      <c r="F35" s="233"/>
      <c r="G35" s="233"/>
      <c r="H35" s="234"/>
      <c r="I35" s="14" t="s">
        <v>38</v>
      </c>
      <c r="J35" s="161" t="str" cm="1">
        <f t="array" ref="J35">_xlfn.SWITCH(I35,"Pick 1","-","Projected",1,"Selected",1,"Rejected",0,"N/A",0,)</f>
        <v>-</v>
      </c>
      <c r="K35" s="14" t="s">
        <v>38</v>
      </c>
      <c r="L35" s="161" t="str" cm="1">
        <f t="array" ref="L35">_xlfn.SWITCH(K35,"Pick 1","-","Projected",1,"Selected",1,"Rejected",0,"N/A",0,)</f>
        <v>-</v>
      </c>
      <c r="M35" s="14" t="s">
        <v>38</v>
      </c>
      <c r="N35" s="161" t="str" cm="1">
        <f t="array" ref="N35">_xlfn.SWITCH(M35,"Pick 1","-","Projected",1,"Selected",1,"Rejected",0,"N/A",0,)</f>
        <v>-</v>
      </c>
      <c r="O35" s="14" t="s">
        <v>38</v>
      </c>
      <c r="P35" s="161" t="str" cm="1">
        <f t="array" ref="P35">_xlfn.SWITCH(O35,"Pick 1","-","Projected",1,"Selected",1,"Rejected",0,"N/A",0,)</f>
        <v>-</v>
      </c>
      <c r="Q35" s="14" t="s">
        <v>38</v>
      </c>
      <c r="R35" s="161" t="str" cm="1">
        <f t="array" ref="R35">_xlfn.SWITCH(Q35,"Pick 1","-","Projected",1,"Selected",1,"Rejected",0,"N/A",0,)</f>
        <v>-</v>
      </c>
      <c r="S35" s="3"/>
      <c r="T35" s="14" t="s">
        <v>38</v>
      </c>
      <c r="U35" s="161" t="str" cm="1">
        <f t="array" ref="U35">_xlfn.SWITCH(T35,"Pick 1","-","Projected",1,"Achieved",1,"Rejected",0,"N/A",0,)</f>
        <v>-</v>
      </c>
      <c r="V35" s="238"/>
      <c r="W35" s="239"/>
    </row>
    <row r="36" spans="1:23">
      <c r="A36" s="133"/>
      <c r="B36" s="223" t="s">
        <v>57</v>
      </c>
      <c r="C36" s="207">
        <v>5.01</v>
      </c>
      <c r="D36" s="208"/>
      <c r="E36" s="209" t="s">
        <v>11</v>
      </c>
      <c r="F36" s="210"/>
      <c r="G36" s="210"/>
      <c r="H36" s="211"/>
      <c r="I36" s="8" t="s">
        <v>38</v>
      </c>
      <c r="J36" s="160" t="str" cm="1">
        <f t="array" ref="J36">_xlfn.SWITCH(I36,"Pick 1","-","Projected",1,"Selected",1,"Rejected",0,"N/A",0,)</f>
        <v>-</v>
      </c>
      <c r="K36" s="8" t="s">
        <v>38</v>
      </c>
      <c r="L36" s="160" t="str" cm="1">
        <f t="array" ref="L36">_xlfn.SWITCH(K36,"Pick 1","-","Projected",1,"Selected",1,"Rejected",0,"N/A",0,)</f>
        <v>-</v>
      </c>
      <c r="M36" s="8" t="s">
        <v>38</v>
      </c>
      <c r="N36" s="160" t="str" cm="1">
        <f t="array" ref="N36">_xlfn.SWITCH(M36,"Pick 1","-","Projected",1,"Selected",1,"Rejected",0,"N/A",0,)</f>
        <v>-</v>
      </c>
      <c r="O36" s="8" t="s">
        <v>38</v>
      </c>
      <c r="P36" s="160" t="str" cm="1">
        <f t="array" ref="P36">_xlfn.SWITCH(O36,"Pick 1","-","Projected",1,"Selected",1,"Rejected",0,"N/A",0,)</f>
        <v>-</v>
      </c>
      <c r="Q36" s="8" t="s">
        <v>38</v>
      </c>
      <c r="R36" s="160" t="str" cm="1">
        <f t="array" ref="R36">_xlfn.SWITCH(Q36,"Pick 1","-","Projected",1,"Selected",1,"Rejected",0,"N/A",0,)</f>
        <v>-</v>
      </c>
      <c r="S36" s="132"/>
      <c r="T36" s="8" t="s">
        <v>38</v>
      </c>
      <c r="U36" s="160" t="str" cm="1">
        <f t="array" ref="U36">_xlfn.SWITCH(T36,"Pick 1","-","Projected",1,"Achieved",1,"Rejected",0,"N/A",0,)</f>
        <v>-</v>
      </c>
      <c r="V36" s="236"/>
      <c r="W36" s="237"/>
    </row>
    <row r="37" spans="1:23">
      <c r="A37" s="133"/>
      <c r="B37" s="224"/>
      <c r="C37" s="207">
        <v>5.0199999999999996</v>
      </c>
      <c r="D37" s="208"/>
      <c r="E37" s="209" t="s">
        <v>12</v>
      </c>
      <c r="F37" s="210"/>
      <c r="G37" s="210"/>
      <c r="H37" s="211"/>
      <c r="I37" s="8" t="s">
        <v>38</v>
      </c>
      <c r="J37" s="160" t="str" cm="1">
        <f t="array" ref="J37">_xlfn.SWITCH(I37,"Pick 1","-","Projected",1,"Selected",1,"Rejected",0,"N/A",0,)</f>
        <v>-</v>
      </c>
      <c r="K37" s="8" t="s">
        <v>38</v>
      </c>
      <c r="L37" s="160" t="str" cm="1">
        <f t="array" ref="L37">_xlfn.SWITCH(K37,"Pick 1","-","Projected",1,"Selected",1,"Rejected",0,"N/A",0,)</f>
        <v>-</v>
      </c>
      <c r="M37" s="8" t="s">
        <v>38</v>
      </c>
      <c r="N37" s="160" t="str" cm="1">
        <f t="array" ref="N37">_xlfn.SWITCH(M37,"Pick 1","-","Projected",1,"Selected",1,"Rejected",0,"N/A",0,)</f>
        <v>-</v>
      </c>
      <c r="O37" s="8" t="s">
        <v>38</v>
      </c>
      <c r="P37" s="160" t="str" cm="1">
        <f t="array" ref="P37">_xlfn.SWITCH(O37,"Pick 1","-","Projected",1,"Selected",1,"Rejected",0,"N/A",0,)</f>
        <v>-</v>
      </c>
      <c r="Q37" s="8" t="s">
        <v>38</v>
      </c>
      <c r="R37" s="160" t="str" cm="1">
        <f t="array" ref="R37">_xlfn.SWITCH(Q37,"Pick 1","-","Projected",1,"Selected",1,"Rejected",0,"N/A",0,)</f>
        <v>-</v>
      </c>
      <c r="S37" s="132"/>
      <c r="T37" s="8" t="s">
        <v>38</v>
      </c>
      <c r="U37" s="160" t="str" cm="1">
        <f t="array" ref="U37">_xlfn.SWITCH(T37,"Pick 1","-","Projected",1,"Achieved",1,"Rejected",0,"N/A",0,)</f>
        <v>-</v>
      </c>
      <c r="V37" s="236"/>
      <c r="W37" s="237"/>
    </row>
    <row r="38" spans="1:23">
      <c r="A38" s="133"/>
      <c r="B38" s="224"/>
      <c r="C38" s="207">
        <v>5.03</v>
      </c>
      <c r="D38" s="208"/>
      <c r="E38" s="209" t="s">
        <v>13</v>
      </c>
      <c r="F38" s="210"/>
      <c r="G38" s="210"/>
      <c r="H38" s="211"/>
      <c r="I38" s="8" t="s">
        <v>38</v>
      </c>
      <c r="J38" s="160" t="str" cm="1">
        <f t="array" ref="J38">_xlfn.SWITCH(I38,"Pick 1","-","Projected",1,"Selected",1,"Rejected",0,"N/A",0,)</f>
        <v>-</v>
      </c>
      <c r="K38" s="8" t="s">
        <v>38</v>
      </c>
      <c r="L38" s="160" t="str" cm="1">
        <f t="array" ref="L38">_xlfn.SWITCH(K38,"Pick 1","-","Projected",1,"Selected",1,"Rejected",0,"N/A",0,)</f>
        <v>-</v>
      </c>
      <c r="M38" s="8" t="s">
        <v>38</v>
      </c>
      <c r="N38" s="160" t="str" cm="1">
        <f t="array" ref="N38">_xlfn.SWITCH(M38,"Pick 1","-","Projected",1,"Selected",1,"Rejected",0,"N/A",0,)</f>
        <v>-</v>
      </c>
      <c r="O38" s="8" t="s">
        <v>38</v>
      </c>
      <c r="P38" s="160" t="str" cm="1">
        <f t="array" ref="P38">_xlfn.SWITCH(O38,"Pick 1","-","Projected",1,"Selected",1,"Rejected",0,"N/A",0,)</f>
        <v>-</v>
      </c>
      <c r="Q38" s="8" t="s">
        <v>38</v>
      </c>
      <c r="R38" s="160" t="str" cm="1">
        <f t="array" ref="R38">_xlfn.SWITCH(Q38,"Pick 1","-","Projected",1,"Selected",1,"Rejected",0,"N/A",0,)</f>
        <v>-</v>
      </c>
      <c r="S38" s="132"/>
      <c r="T38" s="8" t="s">
        <v>38</v>
      </c>
      <c r="U38" s="160" t="str" cm="1">
        <f t="array" ref="U38">_xlfn.SWITCH(T38,"Pick 1","-","Projected",1,"Achieved",1,"Rejected",0,"N/A",0,)</f>
        <v>-</v>
      </c>
      <c r="V38" s="236"/>
      <c r="W38" s="237"/>
    </row>
    <row r="39" spans="1:23">
      <c r="A39" s="133"/>
      <c r="B39" s="224"/>
      <c r="C39" s="207">
        <v>5.04</v>
      </c>
      <c r="D39" s="208"/>
      <c r="E39" s="209" t="s">
        <v>14</v>
      </c>
      <c r="F39" s="210"/>
      <c r="G39" s="210"/>
      <c r="H39" s="211"/>
      <c r="I39" s="8" t="s">
        <v>38</v>
      </c>
      <c r="J39" s="160" t="str" cm="1">
        <f t="array" ref="J39">_xlfn.SWITCH(I39,"Pick 1","-","Projected",1,"Selected",1,"Rejected",0,"N/A",0,)</f>
        <v>-</v>
      </c>
      <c r="K39" s="8" t="s">
        <v>38</v>
      </c>
      <c r="L39" s="160" t="str" cm="1">
        <f t="array" ref="L39">_xlfn.SWITCH(K39,"Pick 1","-","Projected",1,"Selected",1,"Rejected",0,"N/A",0,)</f>
        <v>-</v>
      </c>
      <c r="M39" s="8" t="s">
        <v>38</v>
      </c>
      <c r="N39" s="160" t="str" cm="1">
        <f t="array" ref="N39">_xlfn.SWITCH(M39,"Pick 1","-","Projected",1,"Selected",1,"Rejected",0,"N/A",0,)</f>
        <v>-</v>
      </c>
      <c r="O39" s="8" t="s">
        <v>38</v>
      </c>
      <c r="P39" s="160" t="str" cm="1">
        <f t="array" ref="P39">_xlfn.SWITCH(O39,"Pick 1","-","Projected",1,"Selected",1,"Rejected",0,"N/A",0,)</f>
        <v>-</v>
      </c>
      <c r="Q39" s="8" t="s">
        <v>38</v>
      </c>
      <c r="R39" s="160" t="str" cm="1">
        <f t="array" ref="R39">_xlfn.SWITCH(Q39,"Pick 1","-","Projected",1,"Selected",1,"Rejected",0,"N/A",0,)</f>
        <v>-</v>
      </c>
      <c r="S39" s="132"/>
      <c r="T39" s="8" t="s">
        <v>38</v>
      </c>
      <c r="U39" s="160" t="str" cm="1">
        <f t="array" ref="U39">_xlfn.SWITCH(T39,"Pick 1","-","Projected",1,"Achieved",1,"Rejected",0,"N/A",0,)</f>
        <v>-</v>
      </c>
      <c r="V39" s="236"/>
      <c r="W39" s="237"/>
    </row>
    <row r="40" spans="1:23">
      <c r="A40" s="133"/>
      <c r="B40" s="224"/>
      <c r="C40" s="207">
        <v>5.05</v>
      </c>
      <c r="D40" s="208"/>
      <c r="E40" s="209" t="s">
        <v>15</v>
      </c>
      <c r="F40" s="210"/>
      <c r="G40" s="210"/>
      <c r="H40" s="211"/>
      <c r="I40" s="8" t="s">
        <v>38</v>
      </c>
      <c r="J40" s="160" t="str" cm="1">
        <f t="array" ref="J40">_xlfn.SWITCH(I40,"Pick 1","-","Projected",1,"Selected",1,"Rejected",0,"N/A",0,)</f>
        <v>-</v>
      </c>
      <c r="K40" s="8" t="s">
        <v>38</v>
      </c>
      <c r="L40" s="160" t="str" cm="1">
        <f t="array" ref="L40">_xlfn.SWITCH(K40,"Pick 1","-","Projected",1,"Selected",1,"Rejected",0,"N/A",0,)</f>
        <v>-</v>
      </c>
      <c r="M40" s="8" t="s">
        <v>38</v>
      </c>
      <c r="N40" s="160" t="str" cm="1">
        <f t="array" ref="N40">_xlfn.SWITCH(M40,"Pick 1","-","Projected",1,"Selected",1,"Rejected",0,"N/A",0,)</f>
        <v>-</v>
      </c>
      <c r="O40" s="8" t="s">
        <v>38</v>
      </c>
      <c r="P40" s="160" t="str" cm="1">
        <f t="array" ref="P40">_xlfn.SWITCH(O40,"Pick 1","-","Projected",1,"Selected",1,"Rejected",0,"N/A",0,)</f>
        <v>-</v>
      </c>
      <c r="Q40" s="8" t="s">
        <v>38</v>
      </c>
      <c r="R40" s="160" t="str" cm="1">
        <f t="array" ref="R40">_xlfn.SWITCH(Q40,"Pick 1","-","Projected",1,"Selected",1,"Rejected",0,"N/A",0,)</f>
        <v>-</v>
      </c>
      <c r="S40" s="132"/>
      <c r="T40" s="8" t="s">
        <v>38</v>
      </c>
      <c r="U40" s="160" t="str" cm="1">
        <f t="array" ref="U40">_xlfn.SWITCH(T40,"Pick 1","-","Projected",1,"Achieved",1,"Rejected",0,"N/A",0,)</f>
        <v>-</v>
      </c>
      <c r="V40" s="236"/>
      <c r="W40" s="237"/>
    </row>
    <row r="41" spans="1:23">
      <c r="A41" s="133"/>
      <c r="B41" s="212" t="s">
        <v>58</v>
      </c>
      <c r="C41" s="204">
        <v>6.01</v>
      </c>
      <c r="D41" s="205"/>
      <c r="E41" s="232" t="s">
        <v>25</v>
      </c>
      <c r="F41" s="233"/>
      <c r="G41" s="233"/>
      <c r="H41" s="234"/>
      <c r="I41" s="14" t="s">
        <v>38</v>
      </c>
      <c r="J41" s="161" t="str" cm="1">
        <f t="array" ref="J41">_xlfn.SWITCH(I41,"Pick 1","-","Projected",1,"Selected",1,"Rejected",0,"N/A",0,)</f>
        <v>-</v>
      </c>
      <c r="K41" s="14" t="s">
        <v>38</v>
      </c>
      <c r="L41" s="161" t="str" cm="1">
        <f t="array" ref="L41">_xlfn.SWITCH(K41,"Pick 1","-","Projected",1,"Selected",1,"Rejected",0,"N/A",0,)</f>
        <v>-</v>
      </c>
      <c r="M41" s="14" t="s">
        <v>38</v>
      </c>
      <c r="N41" s="161" t="str" cm="1">
        <f t="array" ref="N41">_xlfn.SWITCH(M41,"Pick 1","-","Projected",1,"Selected",1,"Rejected",0,"N/A",0,)</f>
        <v>-</v>
      </c>
      <c r="O41" s="14" t="s">
        <v>38</v>
      </c>
      <c r="P41" s="161" t="str" cm="1">
        <f t="array" ref="P41">_xlfn.SWITCH(O41,"Pick 1","-","Projected",1,"Selected",1,"Rejected",0,"N/A",0,)</f>
        <v>-</v>
      </c>
      <c r="Q41" s="14" t="s">
        <v>38</v>
      </c>
      <c r="R41" s="161" t="str" cm="1">
        <f t="array" ref="R41">_xlfn.SWITCH(Q41,"Pick 1","-","Projected",1,"Selected",1,"Rejected",0,"N/A",0,)</f>
        <v>-</v>
      </c>
      <c r="S41" s="3"/>
      <c r="T41" s="14" t="s">
        <v>38</v>
      </c>
      <c r="U41" s="161" t="str" cm="1">
        <f t="array" ref="U41">_xlfn.SWITCH(T41,"Pick 1","-","Projected",1,"Achieved",1,"Rejected",0,"N/A",0,)</f>
        <v>-</v>
      </c>
      <c r="V41" s="238"/>
      <c r="W41" s="239"/>
    </row>
    <row r="42" spans="1:23">
      <c r="A42" s="133"/>
      <c r="B42" s="212"/>
      <c r="C42" s="204">
        <v>6.02</v>
      </c>
      <c r="D42" s="205"/>
      <c r="E42" s="232" t="s">
        <v>26</v>
      </c>
      <c r="F42" s="233"/>
      <c r="G42" s="233"/>
      <c r="H42" s="234"/>
      <c r="I42" s="14" t="s">
        <v>38</v>
      </c>
      <c r="J42" s="161" t="str" cm="1">
        <f t="array" ref="J42">_xlfn.SWITCH(I42,"Pick 1","-","Projected",1,"Selected",1,"Rejected",0,"N/A",0,)</f>
        <v>-</v>
      </c>
      <c r="K42" s="14" t="s">
        <v>38</v>
      </c>
      <c r="L42" s="161" t="str" cm="1">
        <f t="array" ref="L42">_xlfn.SWITCH(K42,"Pick 1","-","Projected",1,"Selected",1,"Rejected",0,"N/A",0,)</f>
        <v>-</v>
      </c>
      <c r="M42" s="14" t="s">
        <v>38</v>
      </c>
      <c r="N42" s="161" t="str" cm="1">
        <f t="array" ref="N42">_xlfn.SWITCH(M42,"Pick 1","-","Projected",1,"Selected",1,"Rejected",0,"N/A",0,)</f>
        <v>-</v>
      </c>
      <c r="O42" s="14" t="s">
        <v>38</v>
      </c>
      <c r="P42" s="161" t="str" cm="1">
        <f t="array" ref="P42">_xlfn.SWITCH(O42,"Pick 1","-","Projected",1,"Selected",1,"Rejected",0,"N/A",0,)</f>
        <v>-</v>
      </c>
      <c r="Q42" s="14" t="s">
        <v>38</v>
      </c>
      <c r="R42" s="161" t="str" cm="1">
        <f t="array" ref="R42">_xlfn.SWITCH(Q42,"Pick 1","-","Projected",1,"Selected",1,"Rejected",0,"N/A",0,)</f>
        <v>-</v>
      </c>
      <c r="S42" s="3"/>
      <c r="T42" s="14" t="s">
        <v>38</v>
      </c>
      <c r="U42" s="161" t="str" cm="1">
        <f t="array" ref="U42">_xlfn.SWITCH(T42,"Pick 1","-","Projected",1,"Achieved",1,"Rejected",0,"N/A",0,)</f>
        <v>-</v>
      </c>
      <c r="V42" s="238"/>
      <c r="W42" s="239"/>
    </row>
    <row r="43" spans="1:23">
      <c r="A43" s="133"/>
      <c r="B43" s="212"/>
      <c r="C43" s="204">
        <v>6.03</v>
      </c>
      <c r="D43" s="205"/>
      <c r="E43" s="232" t="s">
        <v>27</v>
      </c>
      <c r="F43" s="233"/>
      <c r="G43" s="233"/>
      <c r="H43" s="234"/>
      <c r="I43" s="14" t="s">
        <v>38</v>
      </c>
      <c r="J43" s="161" t="str" cm="1">
        <f t="array" ref="J43">_xlfn.SWITCH(I43,"Pick 1","-","Projected",1,"Selected",1,"Rejected",0,"N/A",0,)</f>
        <v>-</v>
      </c>
      <c r="K43" s="14" t="s">
        <v>38</v>
      </c>
      <c r="L43" s="161" t="str" cm="1">
        <f t="array" ref="L43">_xlfn.SWITCH(K43,"Pick 1","-","Projected",1,"Selected",1,"Rejected",0,"N/A",0,)</f>
        <v>-</v>
      </c>
      <c r="M43" s="14" t="s">
        <v>38</v>
      </c>
      <c r="N43" s="161" t="str" cm="1">
        <f t="array" ref="N43">_xlfn.SWITCH(M43,"Pick 1","-","Projected",1,"Selected",1,"Rejected",0,"N/A",0,)</f>
        <v>-</v>
      </c>
      <c r="O43" s="14" t="s">
        <v>38</v>
      </c>
      <c r="P43" s="161" t="str" cm="1">
        <f t="array" ref="P43">_xlfn.SWITCH(O43,"Pick 1","-","Projected",1,"Selected",1,"Rejected",0,"N/A",0,)</f>
        <v>-</v>
      </c>
      <c r="Q43" s="14" t="s">
        <v>38</v>
      </c>
      <c r="R43" s="161" t="str" cm="1">
        <f t="array" ref="R43">_xlfn.SWITCH(Q43,"Pick 1","-","Projected",1,"Selected",1,"Rejected",0,"N/A",0,)</f>
        <v>-</v>
      </c>
      <c r="S43" s="3"/>
      <c r="T43" s="14" t="s">
        <v>38</v>
      </c>
      <c r="U43" s="161" t="str" cm="1">
        <f t="array" ref="U43">_xlfn.SWITCH(T43,"Pick 1","-","Projected",1,"Achieved",1,"Rejected",0,"N/A",0,)</f>
        <v>-</v>
      </c>
      <c r="V43" s="238"/>
      <c r="W43" s="239"/>
    </row>
    <row r="44" spans="1:23">
      <c r="A44" s="133"/>
      <c r="B44" s="212"/>
      <c r="C44" s="204">
        <v>6.04</v>
      </c>
      <c r="D44" s="205"/>
      <c r="E44" s="232" t="s">
        <v>28</v>
      </c>
      <c r="F44" s="233"/>
      <c r="G44" s="233"/>
      <c r="H44" s="234"/>
      <c r="I44" s="14" t="s">
        <v>38</v>
      </c>
      <c r="J44" s="161" t="str" cm="1">
        <f t="array" ref="J44">_xlfn.SWITCH(I44,"Pick 1","-","Projected",1,"Selected",1,"Rejected",0,"N/A",0,)</f>
        <v>-</v>
      </c>
      <c r="K44" s="14" t="s">
        <v>38</v>
      </c>
      <c r="L44" s="161" t="str" cm="1">
        <f t="array" ref="L44">_xlfn.SWITCH(K44,"Pick 1","-","Projected",1,"Selected",1,"Rejected",0,"N/A",0,)</f>
        <v>-</v>
      </c>
      <c r="M44" s="14" t="s">
        <v>38</v>
      </c>
      <c r="N44" s="161" t="str" cm="1">
        <f t="array" ref="N44">_xlfn.SWITCH(M44,"Pick 1","-","Projected",1,"Selected",1,"Rejected",0,"N/A",0,)</f>
        <v>-</v>
      </c>
      <c r="O44" s="14" t="s">
        <v>38</v>
      </c>
      <c r="P44" s="161" t="str" cm="1">
        <f t="array" ref="P44">_xlfn.SWITCH(O44,"Pick 1","-","Projected",1,"Selected",1,"Rejected",0,"N/A",0,)</f>
        <v>-</v>
      </c>
      <c r="Q44" s="14" t="s">
        <v>38</v>
      </c>
      <c r="R44" s="161" t="str" cm="1">
        <f t="array" ref="R44">_xlfn.SWITCH(Q44,"Pick 1","-","Projected",1,"Selected",1,"Rejected",0,"N/A",0,)</f>
        <v>-</v>
      </c>
      <c r="S44" s="3"/>
      <c r="T44" s="14" t="s">
        <v>38</v>
      </c>
      <c r="U44" s="161" t="str" cm="1">
        <f t="array" ref="U44">_xlfn.SWITCH(T44,"Pick 1","-","Projected",1,"Achieved",1,"Rejected",0,"N/A",0,)</f>
        <v>-</v>
      </c>
      <c r="V44" s="238"/>
      <c r="W44" s="239"/>
    </row>
    <row r="45" spans="1:23">
      <c r="A45" s="133"/>
      <c r="B45" s="212"/>
      <c r="C45" s="204">
        <v>6.05</v>
      </c>
      <c r="D45" s="205"/>
      <c r="E45" s="232" t="s">
        <v>29</v>
      </c>
      <c r="F45" s="233"/>
      <c r="G45" s="233"/>
      <c r="H45" s="234"/>
      <c r="I45" s="14" t="s">
        <v>38</v>
      </c>
      <c r="J45" s="161" t="str" cm="1">
        <f t="array" ref="J45">_xlfn.SWITCH(I45,"Pick 1","-","Projected",1,"Selected",1,"Rejected",0,"N/A",0,)</f>
        <v>-</v>
      </c>
      <c r="K45" s="14" t="s">
        <v>38</v>
      </c>
      <c r="L45" s="161" t="str" cm="1">
        <f t="array" ref="L45">_xlfn.SWITCH(K45,"Pick 1","-","Projected",1,"Selected",1,"Rejected",0,"N/A",0,)</f>
        <v>-</v>
      </c>
      <c r="M45" s="14" t="s">
        <v>38</v>
      </c>
      <c r="N45" s="161" t="str" cm="1">
        <f t="array" ref="N45">_xlfn.SWITCH(M45,"Pick 1","-","Projected",1,"Selected",1,"Rejected",0,"N/A",0,)</f>
        <v>-</v>
      </c>
      <c r="O45" s="14" t="s">
        <v>38</v>
      </c>
      <c r="P45" s="161" t="str" cm="1">
        <f t="array" ref="P45">_xlfn.SWITCH(O45,"Pick 1","-","Projected",1,"Selected",1,"Rejected",0,"N/A",0,)</f>
        <v>-</v>
      </c>
      <c r="Q45" s="14" t="s">
        <v>38</v>
      </c>
      <c r="R45" s="161" t="str" cm="1">
        <f t="array" ref="R45">_xlfn.SWITCH(Q45,"Pick 1","-","Projected",1,"Selected",1,"Rejected",0,"N/A",0,)</f>
        <v>-</v>
      </c>
      <c r="S45" s="3"/>
      <c r="T45" s="14" t="s">
        <v>38</v>
      </c>
      <c r="U45" s="161" t="str" cm="1">
        <f t="array" ref="U45">_xlfn.SWITCH(T45,"Pick 1","-","Projected",1,"Achieved",1,"Rejected",0,"N/A",0,)</f>
        <v>-</v>
      </c>
      <c r="V45" s="238"/>
      <c r="W45" s="239"/>
    </row>
    <row r="46" spans="1:23">
      <c r="A46" s="133"/>
      <c r="B46" s="223" t="s">
        <v>59</v>
      </c>
      <c r="C46" s="207">
        <v>7.01</v>
      </c>
      <c r="D46" s="208"/>
      <c r="E46" s="209" t="s">
        <v>6</v>
      </c>
      <c r="F46" s="210"/>
      <c r="G46" s="210"/>
      <c r="H46" s="211"/>
      <c r="I46" s="8" t="s">
        <v>38</v>
      </c>
      <c r="J46" s="160" t="str" cm="1">
        <f t="array" ref="J46">_xlfn.SWITCH(I46,"Pick 1","-","Projected",1,"Selected",1,"Rejected",0,"N/A",0,)</f>
        <v>-</v>
      </c>
      <c r="K46" s="8" t="s">
        <v>38</v>
      </c>
      <c r="L46" s="160" t="str" cm="1">
        <f t="array" ref="L46">_xlfn.SWITCH(K46,"Pick 1","-","Projected",1,"Selected",1,"Rejected",0,"N/A",0,)</f>
        <v>-</v>
      </c>
      <c r="M46" s="8" t="s">
        <v>38</v>
      </c>
      <c r="N46" s="160" t="str" cm="1">
        <f t="array" ref="N46">_xlfn.SWITCH(M46,"Pick 1","-","Projected",1,"Selected",1,"Rejected",0,"N/A",0,)</f>
        <v>-</v>
      </c>
      <c r="O46" s="8" t="s">
        <v>38</v>
      </c>
      <c r="P46" s="160" t="str" cm="1">
        <f t="array" ref="P46">_xlfn.SWITCH(O46,"Pick 1","-","Projected",1,"Selected",1,"Rejected",0,"N/A",0,)</f>
        <v>-</v>
      </c>
      <c r="Q46" s="8" t="s">
        <v>38</v>
      </c>
      <c r="R46" s="160" t="str" cm="1">
        <f t="array" ref="R46">_xlfn.SWITCH(Q46,"Pick 1","-","Projected",1,"Selected",1,"Rejected",0,"N/A",0,)</f>
        <v>-</v>
      </c>
      <c r="S46" s="132"/>
      <c r="T46" s="8" t="s">
        <v>38</v>
      </c>
      <c r="U46" s="160" t="str" cm="1">
        <f t="array" ref="U46">_xlfn.SWITCH(T46,"Pick 1","-","Projected",1,"Achieved",1,"Rejected",0,"N/A",0,)</f>
        <v>-</v>
      </c>
      <c r="V46" s="236"/>
      <c r="W46" s="237"/>
    </row>
    <row r="47" spans="1:23">
      <c r="A47" s="133"/>
      <c r="B47" s="224"/>
      <c r="C47" s="207">
        <v>7.02</v>
      </c>
      <c r="D47" s="208"/>
      <c r="E47" s="209" t="s">
        <v>7</v>
      </c>
      <c r="F47" s="210"/>
      <c r="G47" s="210"/>
      <c r="H47" s="211"/>
      <c r="I47" s="8" t="s">
        <v>38</v>
      </c>
      <c r="J47" s="160" t="str" cm="1">
        <f t="array" ref="J47">_xlfn.SWITCH(I47,"Pick 1","-","Projected",1,"Selected",1,"Rejected",0,"N/A",0,)</f>
        <v>-</v>
      </c>
      <c r="K47" s="8" t="s">
        <v>38</v>
      </c>
      <c r="L47" s="160" t="str" cm="1">
        <f t="array" ref="L47">_xlfn.SWITCH(K47,"Pick 1","-","Projected",1,"Selected",1,"Rejected",0,"N/A",0,)</f>
        <v>-</v>
      </c>
      <c r="M47" s="8" t="s">
        <v>38</v>
      </c>
      <c r="N47" s="160" t="str" cm="1">
        <f t="array" ref="N47">_xlfn.SWITCH(M47,"Pick 1","-","Projected",1,"Selected",1,"Rejected",0,"N/A",0,)</f>
        <v>-</v>
      </c>
      <c r="O47" s="8" t="s">
        <v>38</v>
      </c>
      <c r="P47" s="160" t="str" cm="1">
        <f t="array" ref="P47">_xlfn.SWITCH(O47,"Pick 1","-","Projected",1,"Selected",1,"Rejected",0,"N/A",0,)</f>
        <v>-</v>
      </c>
      <c r="Q47" s="8" t="s">
        <v>38</v>
      </c>
      <c r="R47" s="160" t="str" cm="1">
        <f t="array" ref="R47">_xlfn.SWITCH(Q47,"Pick 1","-","Projected",1,"Selected",1,"Rejected",0,"N/A",0,)</f>
        <v>-</v>
      </c>
      <c r="S47" s="132"/>
      <c r="T47" s="8" t="s">
        <v>38</v>
      </c>
      <c r="U47" s="160" t="str" cm="1">
        <f t="array" ref="U47">_xlfn.SWITCH(T47,"Pick 1","-","Projected",1,"Achieved",1,"Rejected",0,"N/A",0,)</f>
        <v>-</v>
      </c>
      <c r="V47" s="236"/>
      <c r="W47" s="237"/>
    </row>
    <row r="48" spans="1:23">
      <c r="A48" s="133"/>
      <c r="B48" s="224"/>
      <c r="C48" s="207">
        <v>7.03</v>
      </c>
      <c r="D48" s="208"/>
      <c r="E48" s="209" t="s">
        <v>8</v>
      </c>
      <c r="F48" s="210"/>
      <c r="G48" s="210"/>
      <c r="H48" s="211"/>
      <c r="I48" s="8" t="s">
        <v>38</v>
      </c>
      <c r="J48" s="160" t="str" cm="1">
        <f t="array" ref="J48">_xlfn.SWITCH(I48,"Pick 1","-","Projected",1,"Selected",1,"Rejected",0,"N/A",0,)</f>
        <v>-</v>
      </c>
      <c r="K48" s="8" t="s">
        <v>38</v>
      </c>
      <c r="L48" s="160" t="str" cm="1">
        <f t="array" ref="L48">_xlfn.SWITCH(K48,"Pick 1","-","Projected",1,"Selected",1,"Rejected",0,"N/A",0,)</f>
        <v>-</v>
      </c>
      <c r="M48" s="8" t="s">
        <v>38</v>
      </c>
      <c r="N48" s="160" t="str" cm="1">
        <f t="array" ref="N48">_xlfn.SWITCH(M48,"Pick 1","-","Projected",1,"Selected",1,"Rejected",0,"N/A",0,)</f>
        <v>-</v>
      </c>
      <c r="O48" s="8" t="s">
        <v>38</v>
      </c>
      <c r="P48" s="160" t="str" cm="1">
        <f t="array" ref="P48">_xlfn.SWITCH(O48,"Pick 1","-","Projected",1,"Selected",1,"Rejected",0,"N/A",0,)</f>
        <v>-</v>
      </c>
      <c r="Q48" s="8" t="s">
        <v>38</v>
      </c>
      <c r="R48" s="160" t="str" cm="1">
        <f t="array" ref="R48">_xlfn.SWITCH(Q48,"Pick 1","-","Projected",1,"Selected",1,"Rejected",0,"N/A",0,)</f>
        <v>-</v>
      </c>
      <c r="S48" s="132"/>
      <c r="T48" s="8" t="s">
        <v>38</v>
      </c>
      <c r="U48" s="160" t="str" cm="1">
        <f t="array" ref="U48">_xlfn.SWITCH(T48,"Pick 1","-","Projected",1,"Achieved",1,"Rejected",0,"N/A",0,)</f>
        <v>-</v>
      </c>
      <c r="V48" s="236"/>
      <c r="W48" s="237"/>
    </row>
    <row r="49" spans="1:23">
      <c r="A49" s="133"/>
      <c r="B49" s="224"/>
      <c r="C49" s="207">
        <v>7.04</v>
      </c>
      <c r="D49" s="208"/>
      <c r="E49" s="209" t="s">
        <v>164</v>
      </c>
      <c r="F49" s="210"/>
      <c r="G49" s="210"/>
      <c r="H49" s="211"/>
      <c r="I49" s="8" t="s">
        <v>38</v>
      </c>
      <c r="J49" s="160" t="str" cm="1">
        <f t="array" ref="J49">_xlfn.SWITCH(I49,"Pick 1","-","Projected",1,"Selected",1,"Rejected",0,"N/A",0,)</f>
        <v>-</v>
      </c>
      <c r="K49" s="8" t="s">
        <v>38</v>
      </c>
      <c r="L49" s="160" t="str" cm="1">
        <f t="array" ref="L49">_xlfn.SWITCH(K49,"Pick 1","-","Projected",1,"Selected",1,"Rejected",0,"N/A",0,)</f>
        <v>-</v>
      </c>
      <c r="M49" s="8" t="s">
        <v>38</v>
      </c>
      <c r="N49" s="160" t="str" cm="1">
        <f t="array" ref="N49">_xlfn.SWITCH(M49,"Pick 1","-","Projected",1,"Selected",1,"Rejected",0,"N/A",0,)</f>
        <v>-</v>
      </c>
      <c r="O49" s="8" t="s">
        <v>38</v>
      </c>
      <c r="P49" s="160" t="str" cm="1">
        <f t="array" ref="P49">_xlfn.SWITCH(O49,"Pick 1","-","Projected",1,"Selected",1,"Rejected",0,"N/A",0,)</f>
        <v>-</v>
      </c>
      <c r="Q49" s="8" t="s">
        <v>38</v>
      </c>
      <c r="R49" s="160" t="str" cm="1">
        <f t="array" ref="R49">_xlfn.SWITCH(Q49,"Pick 1","-","Projected",1,"Selected",1,"Rejected",0,"N/A",0,)</f>
        <v>-</v>
      </c>
      <c r="S49" s="132"/>
      <c r="T49" s="8" t="s">
        <v>38</v>
      </c>
      <c r="U49" s="160" t="str" cm="1">
        <f t="array" ref="U49">_xlfn.SWITCH(T49,"Pick 1","-","Projected",1,"Achieved",1,"Rejected",0,"N/A",0,)</f>
        <v>-</v>
      </c>
      <c r="V49" s="236"/>
      <c r="W49" s="237"/>
    </row>
    <row r="50" spans="1:23">
      <c r="A50" s="133"/>
      <c r="B50" s="224"/>
      <c r="C50" s="207">
        <v>7.05</v>
      </c>
      <c r="D50" s="208"/>
      <c r="E50" s="209" t="s">
        <v>9</v>
      </c>
      <c r="F50" s="210"/>
      <c r="G50" s="210"/>
      <c r="H50" s="211"/>
      <c r="I50" s="8" t="s">
        <v>38</v>
      </c>
      <c r="J50" s="160" t="str" cm="1">
        <f t="array" ref="J50">_xlfn.SWITCH(I50,"Pick 1","-","Projected",1,"Selected",1,"Rejected",0,"N/A",0,)</f>
        <v>-</v>
      </c>
      <c r="K50" s="8" t="s">
        <v>38</v>
      </c>
      <c r="L50" s="160" t="str" cm="1">
        <f t="array" ref="L50">_xlfn.SWITCH(K50,"Pick 1","-","Projected",1,"Selected",1,"Rejected",0,"N/A",0,)</f>
        <v>-</v>
      </c>
      <c r="M50" s="8" t="s">
        <v>38</v>
      </c>
      <c r="N50" s="160" t="str" cm="1">
        <f t="array" ref="N50">_xlfn.SWITCH(M50,"Pick 1","-","Projected",1,"Selected",1,"Rejected",0,"N/A",0,)</f>
        <v>-</v>
      </c>
      <c r="O50" s="8" t="s">
        <v>38</v>
      </c>
      <c r="P50" s="160" t="str" cm="1">
        <f t="array" ref="P50">_xlfn.SWITCH(O50,"Pick 1","-","Projected",1,"Selected",1,"Rejected",0,"N/A",0,)</f>
        <v>-</v>
      </c>
      <c r="Q50" s="8" t="s">
        <v>38</v>
      </c>
      <c r="R50" s="160" t="str" cm="1">
        <f t="array" ref="R50">_xlfn.SWITCH(Q50,"Pick 1","-","Projected",1,"Selected",1,"Rejected",0,"N/A",0,)</f>
        <v>-</v>
      </c>
      <c r="S50" s="132"/>
      <c r="T50" s="8" t="s">
        <v>38</v>
      </c>
      <c r="U50" s="160" t="str" cm="1">
        <f t="array" ref="U50">_xlfn.SWITCH(T50,"Pick 1","-","Projected",1,"Achieved",1,"Rejected",0,"N/A",0,)</f>
        <v>-</v>
      </c>
      <c r="V50" s="236"/>
      <c r="W50" s="237"/>
    </row>
    <row r="51" spans="1:23">
      <c r="A51" s="133"/>
      <c r="B51" s="212" t="s">
        <v>60</v>
      </c>
      <c r="C51" s="204">
        <v>8.01</v>
      </c>
      <c r="D51" s="205"/>
      <c r="E51" s="232" t="s">
        <v>30</v>
      </c>
      <c r="F51" s="233"/>
      <c r="G51" s="233"/>
      <c r="H51" s="234"/>
      <c r="I51" s="14" t="s">
        <v>38</v>
      </c>
      <c r="J51" s="161" t="str" cm="1">
        <f t="array" ref="J51">_xlfn.SWITCH(I51,"Pick 1","-","Projected",1,"Selected",1,"Rejected",0,"N/A",0,)</f>
        <v>-</v>
      </c>
      <c r="K51" s="14" t="s">
        <v>38</v>
      </c>
      <c r="L51" s="161" t="str" cm="1">
        <f t="array" ref="L51">_xlfn.SWITCH(K51,"Pick 1","-","Projected",1,"Selected",1,"Rejected",0,"N/A",0,)</f>
        <v>-</v>
      </c>
      <c r="M51" s="14" t="s">
        <v>38</v>
      </c>
      <c r="N51" s="161" t="str" cm="1">
        <f t="array" ref="N51">_xlfn.SWITCH(M51,"Pick 1","-","Projected",1,"Selected",1,"Rejected",0,"N/A",0,)</f>
        <v>-</v>
      </c>
      <c r="O51" s="14" t="s">
        <v>38</v>
      </c>
      <c r="P51" s="161" t="str" cm="1">
        <f t="array" ref="P51">_xlfn.SWITCH(O51,"Pick 1","-","Projected",1,"Selected",1,"Rejected",0,"N/A",0,)</f>
        <v>-</v>
      </c>
      <c r="Q51" s="14" t="s">
        <v>38</v>
      </c>
      <c r="R51" s="161" t="str" cm="1">
        <f t="array" ref="R51">_xlfn.SWITCH(Q51,"Pick 1","-","Projected",1,"Selected",1,"Rejected",0,"N/A",0,)</f>
        <v>-</v>
      </c>
      <c r="S51" s="3"/>
      <c r="T51" s="14" t="s">
        <v>38</v>
      </c>
      <c r="U51" s="161" t="str" cm="1">
        <f t="array" ref="U51">_xlfn.SWITCH(T51,"Pick 1","-","Projected",1,"Achieved",1,"Rejected",0,"N/A",0,)</f>
        <v>-</v>
      </c>
      <c r="V51" s="238"/>
      <c r="W51" s="239"/>
    </row>
    <row r="52" spans="1:23">
      <c r="A52" s="133"/>
      <c r="B52" s="212"/>
      <c r="C52" s="204">
        <v>8.02</v>
      </c>
      <c r="D52" s="205"/>
      <c r="E52" s="232" t="s">
        <v>156</v>
      </c>
      <c r="F52" s="233"/>
      <c r="G52" s="233"/>
      <c r="H52" s="234"/>
      <c r="I52" s="14" t="s">
        <v>38</v>
      </c>
      <c r="J52" s="161" t="str" cm="1">
        <f t="array" ref="J52">_xlfn.SWITCH(I52,"Pick 1","-","Projected",1,"Selected",1,"Rejected",0,"N/A",0,)</f>
        <v>-</v>
      </c>
      <c r="K52" s="14" t="s">
        <v>38</v>
      </c>
      <c r="L52" s="161" t="str" cm="1">
        <f t="array" ref="L52">_xlfn.SWITCH(K52,"Pick 1","-","Projected",1,"Selected",1,"Rejected",0,"N/A",0,)</f>
        <v>-</v>
      </c>
      <c r="M52" s="14" t="s">
        <v>38</v>
      </c>
      <c r="N52" s="161" t="str" cm="1">
        <f t="array" ref="N52">_xlfn.SWITCH(M52,"Pick 1","-","Projected",1,"Selected",1,"Rejected",0,"N/A",0,)</f>
        <v>-</v>
      </c>
      <c r="O52" s="14" t="s">
        <v>38</v>
      </c>
      <c r="P52" s="161" t="str" cm="1">
        <f t="array" ref="P52">_xlfn.SWITCH(O52,"Pick 1","-","Projected",1,"Selected",1,"Rejected",0,"N/A",0,)</f>
        <v>-</v>
      </c>
      <c r="Q52" s="14" t="s">
        <v>38</v>
      </c>
      <c r="R52" s="161" t="str" cm="1">
        <f t="array" ref="R52">_xlfn.SWITCH(Q52,"Pick 1","-","Projected",1,"Selected",1,"Rejected",0,"N/A",0,)</f>
        <v>-</v>
      </c>
      <c r="S52" s="3"/>
      <c r="T52" s="14" t="s">
        <v>38</v>
      </c>
      <c r="U52" s="161" t="str" cm="1">
        <f t="array" ref="U52">_xlfn.SWITCH(T52,"Pick 1","-","Projected",1,"Achieved",1,"Rejected",0,"N/A",0,)</f>
        <v>-</v>
      </c>
      <c r="V52" s="238"/>
      <c r="W52" s="239"/>
    </row>
    <row r="53" spans="1:23">
      <c r="A53" s="133"/>
      <c r="B53" s="212"/>
      <c r="C53" s="204">
        <v>8.0299999999999994</v>
      </c>
      <c r="D53" s="205"/>
      <c r="E53" s="232" t="s">
        <v>31</v>
      </c>
      <c r="F53" s="233"/>
      <c r="G53" s="233"/>
      <c r="H53" s="234"/>
      <c r="I53" s="14" t="s">
        <v>38</v>
      </c>
      <c r="J53" s="161" t="str" cm="1">
        <f t="array" ref="J53">_xlfn.SWITCH(I53,"Pick 1","-","Projected",1,"Selected",1,"Rejected",0,"N/A",0,)</f>
        <v>-</v>
      </c>
      <c r="K53" s="14" t="s">
        <v>38</v>
      </c>
      <c r="L53" s="161" t="str" cm="1">
        <f t="array" ref="L53">_xlfn.SWITCH(K53,"Pick 1","-","Projected",1,"Selected",1,"Rejected",0,"N/A",0,)</f>
        <v>-</v>
      </c>
      <c r="M53" s="14" t="s">
        <v>38</v>
      </c>
      <c r="N53" s="161" t="str" cm="1">
        <f t="array" ref="N53">_xlfn.SWITCH(M53,"Pick 1","-","Projected",1,"Selected",1,"Rejected",0,"N/A",0,)</f>
        <v>-</v>
      </c>
      <c r="O53" s="14" t="s">
        <v>38</v>
      </c>
      <c r="P53" s="161" t="str" cm="1">
        <f t="array" ref="P53">_xlfn.SWITCH(O53,"Pick 1","-","Projected",1,"Selected",1,"Rejected",0,"N/A",0,)</f>
        <v>-</v>
      </c>
      <c r="Q53" s="14" t="s">
        <v>38</v>
      </c>
      <c r="R53" s="161" t="str" cm="1">
        <f t="array" ref="R53">_xlfn.SWITCH(Q53,"Pick 1","-","Projected",1,"Selected",1,"Rejected",0,"N/A",0,)</f>
        <v>-</v>
      </c>
      <c r="S53" s="3"/>
      <c r="T53" s="14" t="s">
        <v>38</v>
      </c>
      <c r="U53" s="161" t="str" cm="1">
        <f t="array" ref="U53">_xlfn.SWITCH(T53,"Pick 1","-","Projected",1,"Achieved",1,"Rejected",0,"N/A",0,)</f>
        <v>-</v>
      </c>
      <c r="V53" s="238"/>
      <c r="W53" s="239"/>
    </row>
    <row r="54" spans="1:23">
      <c r="A54" s="133"/>
      <c r="B54" s="212"/>
      <c r="C54" s="204">
        <v>8.0399999999999991</v>
      </c>
      <c r="D54" s="205"/>
      <c r="E54" s="232" t="s">
        <v>32</v>
      </c>
      <c r="F54" s="233"/>
      <c r="G54" s="233"/>
      <c r="H54" s="234"/>
      <c r="I54" s="14" t="s">
        <v>38</v>
      </c>
      <c r="J54" s="161" t="str" cm="1">
        <f t="array" ref="J54">_xlfn.SWITCH(I54,"Pick 1","-","Projected",1,"Selected",1,"Rejected",0,"N/A",0,)</f>
        <v>-</v>
      </c>
      <c r="K54" s="14" t="s">
        <v>38</v>
      </c>
      <c r="L54" s="161" t="str" cm="1">
        <f t="array" ref="L54">_xlfn.SWITCH(K54,"Pick 1","-","Projected",1,"Selected",1,"Rejected",0,"N/A",0,)</f>
        <v>-</v>
      </c>
      <c r="M54" s="14" t="s">
        <v>38</v>
      </c>
      <c r="N54" s="161" t="str" cm="1">
        <f t="array" ref="N54">_xlfn.SWITCH(M54,"Pick 1","-","Projected",1,"Selected",1,"Rejected",0,"N/A",0,)</f>
        <v>-</v>
      </c>
      <c r="O54" s="14" t="s">
        <v>38</v>
      </c>
      <c r="P54" s="161" t="str" cm="1">
        <f t="array" ref="P54">_xlfn.SWITCH(O54,"Pick 1","-","Projected",1,"Selected",1,"Rejected",0,"N/A",0,)</f>
        <v>-</v>
      </c>
      <c r="Q54" s="14" t="s">
        <v>38</v>
      </c>
      <c r="R54" s="161" t="str" cm="1">
        <f t="array" ref="R54">_xlfn.SWITCH(Q54,"Pick 1","-","Projected",1,"Selected",1,"Rejected",0,"N/A",0,)</f>
        <v>-</v>
      </c>
      <c r="S54" s="3"/>
      <c r="T54" s="14" t="s">
        <v>38</v>
      </c>
      <c r="U54" s="161" t="str" cm="1">
        <f t="array" ref="U54">_xlfn.SWITCH(T54,"Pick 1","-","Projected",1,"Achieved",1,"Rejected",0,"N/A",0,)</f>
        <v>-</v>
      </c>
      <c r="V54" s="238"/>
      <c r="W54" s="239"/>
    </row>
    <row r="55" spans="1:23">
      <c r="A55" s="133"/>
      <c r="B55" s="212"/>
      <c r="C55" s="204">
        <v>8.0500000000000007</v>
      </c>
      <c r="D55" s="205"/>
      <c r="E55" s="232" t="s">
        <v>33</v>
      </c>
      <c r="F55" s="233"/>
      <c r="G55" s="233"/>
      <c r="H55" s="234"/>
      <c r="I55" s="14" t="s">
        <v>38</v>
      </c>
      <c r="J55" s="161" t="str" cm="1">
        <f t="array" ref="J55">_xlfn.SWITCH(I55,"Pick 1","-","Projected",1,"Selected",1,"Rejected",0,"N/A",0,)</f>
        <v>-</v>
      </c>
      <c r="K55" s="14" t="s">
        <v>38</v>
      </c>
      <c r="L55" s="161" t="str" cm="1">
        <f t="array" ref="L55">_xlfn.SWITCH(K55,"Pick 1","-","Projected",1,"Selected",1,"Rejected",0,"N/A",0,)</f>
        <v>-</v>
      </c>
      <c r="M55" s="14" t="s">
        <v>38</v>
      </c>
      <c r="N55" s="161" t="str" cm="1">
        <f t="array" ref="N55">_xlfn.SWITCH(M55,"Pick 1","-","Projected",1,"Selected",1,"Rejected",0,"N/A",0,)</f>
        <v>-</v>
      </c>
      <c r="O55" s="14" t="s">
        <v>38</v>
      </c>
      <c r="P55" s="161" t="str" cm="1">
        <f t="array" ref="P55">_xlfn.SWITCH(O55,"Pick 1","-","Projected",1,"Selected",1,"Rejected",0,"N/A",0,)</f>
        <v>-</v>
      </c>
      <c r="Q55" s="14" t="s">
        <v>38</v>
      </c>
      <c r="R55" s="161" t="str" cm="1">
        <f t="array" ref="R55">_xlfn.SWITCH(Q55,"Pick 1","-","Projected",1,"Selected",1,"Rejected",0,"N/A",0,)</f>
        <v>-</v>
      </c>
      <c r="S55" s="3"/>
      <c r="T55" s="14" t="s">
        <v>38</v>
      </c>
      <c r="U55" s="161" t="str" cm="1">
        <f t="array" ref="U55">_xlfn.SWITCH(T55,"Pick 1","-","Projected",1,"Achieved",1,"Rejected",0,"N/A",0,)</f>
        <v>-</v>
      </c>
      <c r="V55" s="238"/>
      <c r="W55" s="239"/>
    </row>
    <row r="56" spans="1:23">
      <c r="A56" s="133"/>
      <c r="B56" s="223" t="s">
        <v>61</v>
      </c>
      <c r="C56" s="207">
        <v>9.01</v>
      </c>
      <c r="D56" s="208"/>
      <c r="E56" s="209" t="s">
        <v>165</v>
      </c>
      <c r="F56" s="210"/>
      <c r="G56" s="210"/>
      <c r="H56" s="211"/>
      <c r="I56" s="8" t="s">
        <v>38</v>
      </c>
      <c r="J56" s="160" t="str" cm="1">
        <f t="array" ref="J56">_xlfn.SWITCH(I56,"Pick 1","-","Projected",1,"Selected",1,"Rejected",0,"N/A",0,)</f>
        <v>-</v>
      </c>
      <c r="K56" s="8" t="s">
        <v>38</v>
      </c>
      <c r="L56" s="160" t="str" cm="1">
        <f t="array" ref="L56">_xlfn.SWITCH(K56,"Pick 1","-","Projected",1,"Selected",1,"Rejected",0,"N/A",0,)</f>
        <v>-</v>
      </c>
      <c r="M56" s="8" t="s">
        <v>38</v>
      </c>
      <c r="N56" s="160" t="str" cm="1">
        <f t="array" ref="N56">_xlfn.SWITCH(M56,"Pick 1","-","Projected",1,"Selected",1,"Rejected",0,"N/A",0,)</f>
        <v>-</v>
      </c>
      <c r="O56" s="8" t="s">
        <v>38</v>
      </c>
      <c r="P56" s="160" t="str" cm="1">
        <f t="array" ref="P56">_xlfn.SWITCH(O56,"Pick 1","-","Projected",1,"Selected",1,"Rejected",0,"N/A",0,)</f>
        <v>-</v>
      </c>
      <c r="Q56" s="8" t="s">
        <v>38</v>
      </c>
      <c r="R56" s="160" t="str" cm="1">
        <f t="array" ref="R56">_xlfn.SWITCH(Q56,"Pick 1","-","Projected",1,"Selected",1,"Rejected",0,"N/A",0,)</f>
        <v>-</v>
      </c>
      <c r="S56" s="132"/>
      <c r="T56" s="8" t="s">
        <v>38</v>
      </c>
      <c r="U56" s="160" t="str" cm="1">
        <f t="array" ref="U56">_xlfn.SWITCH(T56,"Pick 1","-","Projected",1,"Achieved",1,"Rejected",0,"N/A",0,)</f>
        <v>-</v>
      </c>
      <c r="V56" s="236"/>
      <c r="W56" s="237"/>
    </row>
    <row r="57" spans="1:23">
      <c r="A57" s="133"/>
      <c r="B57" s="225"/>
      <c r="C57" s="207">
        <v>9.02</v>
      </c>
      <c r="D57" s="208"/>
      <c r="E57" s="235" t="s">
        <v>166</v>
      </c>
      <c r="F57" s="210"/>
      <c r="G57" s="210"/>
      <c r="H57" s="211"/>
      <c r="I57" s="8" t="s">
        <v>38</v>
      </c>
      <c r="J57" s="160" t="str" cm="1">
        <f t="array" ref="J57">_xlfn.SWITCH(I57,"Pick 1","-","Projected",1,"Selected",1,"Rejected",0,"N/A",0,)</f>
        <v>-</v>
      </c>
      <c r="K57" s="8" t="s">
        <v>38</v>
      </c>
      <c r="L57" s="160" t="str" cm="1">
        <f t="array" ref="L57">_xlfn.SWITCH(K57,"Pick 1","-","Projected",1,"Selected",1,"Rejected",0,"N/A",0,)</f>
        <v>-</v>
      </c>
      <c r="M57" s="8" t="s">
        <v>38</v>
      </c>
      <c r="N57" s="160" t="str" cm="1">
        <f t="array" ref="N57">_xlfn.SWITCH(M57,"Pick 1","-","Projected",1,"Selected",1,"Rejected",0,"N/A",0,)</f>
        <v>-</v>
      </c>
      <c r="O57" s="8" t="s">
        <v>38</v>
      </c>
      <c r="P57" s="160" t="str" cm="1">
        <f t="array" ref="P57">_xlfn.SWITCH(O57,"Pick 1","-","Projected",1,"Selected",1,"Rejected",0,"N/A",0,)</f>
        <v>-</v>
      </c>
      <c r="Q57" s="8" t="s">
        <v>38</v>
      </c>
      <c r="R57" s="160" t="str" cm="1">
        <f t="array" ref="R57">_xlfn.SWITCH(Q57,"Pick 1","-","Projected",1,"Selected",1,"Rejected",0,"N/A",0,)</f>
        <v>-</v>
      </c>
      <c r="S57" s="132"/>
      <c r="T57" s="8" t="s">
        <v>38</v>
      </c>
      <c r="U57" s="160" t="str" cm="1">
        <f t="array" ref="U57">_xlfn.SWITCH(T57,"Pick 1","-","Projected",1,"Achieved",1,"Rejected",0,"N/A",0,)</f>
        <v>-</v>
      </c>
      <c r="V57" s="236"/>
      <c r="W57" s="237"/>
    </row>
    <row r="58" spans="1:23">
      <c r="A58" s="133"/>
      <c r="B58" s="225"/>
      <c r="C58" s="207">
        <v>9.0299999999999994</v>
      </c>
      <c r="D58" s="208"/>
      <c r="E58" s="209" t="s">
        <v>34</v>
      </c>
      <c r="F58" s="210"/>
      <c r="G58" s="210"/>
      <c r="H58" s="211"/>
      <c r="I58" s="8" t="s">
        <v>38</v>
      </c>
      <c r="J58" s="160" t="str" cm="1">
        <f t="array" ref="J58">_xlfn.SWITCH(I58,"Pick 1","-","Projected",1,"Selected",1,"Rejected",0,"N/A",0,)</f>
        <v>-</v>
      </c>
      <c r="K58" s="8" t="s">
        <v>38</v>
      </c>
      <c r="L58" s="160" t="str" cm="1">
        <f t="array" ref="L58">_xlfn.SWITCH(K58,"Pick 1","-","Projected",1,"Selected",1,"Rejected",0,"N/A",0,)</f>
        <v>-</v>
      </c>
      <c r="M58" s="8" t="s">
        <v>38</v>
      </c>
      <c r="N58" s="160" t="str" cm="1">
        <f t="array" ref="N58">_xlfn.SWITCH(M58,"Pick 1","-","Projected",1,"Selected",1,"Rejected",0,"N/A",0,)</f>
        <v>-</v>
      </c>
      <c r="O58" s="8" t="s">
        <v>38</v>
      </c>
      <c r="P58" s="160" t="str" cm="1">
        <f t="array" ref="P58">_xlfn.SWITCH(O58,"Pick 1","-","Projected",1,"Selected",1,"Rejected",0,"N/A",0,)</f>
        <v>-</v>
      </c>
      <c r="Q58" s="8" t="s">
        <v>38</v>
      </c>
      <c r="R58" s="160" t="str" cm="1">
        <f t="array" ref="R58">_xlfn.SWITCH(Q58,"Pick 1","-","Projected",1,"Selected",1,"Rejected",0,"N/A",0,)</f>
        <v>-</v>
      </c>
      <c r="S58" s="132"/>
      <c r="T58" s="8" t="s">
        <v>38</v>
      </c>
      <c r="U58" s="160" t="str" cm="1">
        <f t="array" ref="U58">_xlfn.SWITCH(T58,"Pick 1","-","Projected",1,"Achieved",1,"Rejected",0,"N/A",0,)</f>
        <v>-</v>
      </c>
      <c r="V58" s="236"/>
      <c r="W58" s="237"/>
    </row>
    <row r="59" spans="1:23">
      <c r="A59" s="133"/>
      <c r="B59" s="225"/>
      <c r="C59" s="207">
        <v>9.0399999999999991</v>
      </c>
      <c r="D59" s="208"/>
      <c r="E59" s="209" t="s">
        <v>35</v>
      </c>
      <c r="F59" s="210"/>
      <c r="G59" s="210"/>
      <c r="H59" s="211"/>
      <c r="I59" s="8" t="s">
        <v>38</v>
      </c>
      <c r="J59" s="160" t="str" cm="1">
        <f t="array" ref="J59">_xlfn.SWITCH(I59,"Pick 1","-","Projected",1,"Selected",1,"Rejected",0,"N/A",0,)</f>
        <v>-</v>
      </c>
      <c r="K59" s="8" t="s">
        <v>38</v>
      </c>
      <c r="L59" s="160" t="str" cm="1">
        <f t="array" ref="L59">_xlfn.SWITCH(K59,"Pick 1","-","Projected",1,"Selected",1,"Rejected",0,"N/A",0,)</f>
        <v>-</v>
      </c>
      <c r="M59" s="8" t="s">
        <v>38</v>
      </c>
      <c r="N59" s="160" t="str" cm="1">
        <f t="array" ref="N59">_xlfn.SWITCH(M59,"Pick 1","-","Projected",1,"Selected",1,"Rejected",0,"N/A",0,)</f>
        <v>-</v>
      </c>
      <c r="O59" s="8" t="s">
        <v>38</v>
      </c>
      <c r="P59" s="160" t="str" cm="1">
        <f t="array" ref="P59">_xlfn.SWITCH(O59,"Pick 1","-","Projected",1,"Selected",1,"Rejected",0,"N/A",0,)</f>
        <v>-</v>
      </c>
      <c r="Q59" s="8" t="s">
        <v>38</v>
      </c>
      <c r="R59" s="160" t="str" cm="1">
        <f t="array" ref="R59">_xlfn.SWITCH(Q59,"Pick 1","-","Projected",1,"Selected",1,"Rejected",0,"N/A",0,)</f>
        <v>-</v>
      </c>
      <c r="S59" s="132"/>
      <c r="T59" s="8" t="s">
        <v>38</v>
      </c>
      <c r="U59" s="160" t="str" cm="1">
        <f t="array" ref="U59">_xlfn.SWITCH(T59,"Pick 1","-","Projected",1,"Achieved",1,"Rejected",0,"N/A",0,)</f>
        <v>-</v>
      </c>
      <c r="V59" s="236"/>
      <c r="W59" s="237"/>
    </row>
    <row r="60" spans="1:23">
      <c r="A60" s="133"/>
      <c r="B60" s="225"/>
      <c r="C60" s="207">
        <v>9.0500000000000007</v>
      </c>
      <c r="D60" s="208"/>
      <c r="E60" s="209" t="s">
        <v>167</v>
      </c>
      <c r="F60" s="210"/>
      <c r="G60" s="210"/>
      <c r="H60" s="211"/>
      <c r="I60" s="8" t="s">
        <v>38</v>
      </c>
      <c r="J60" s="160" t="str" cm="1">
        <f t="array" ref="J60">_xlfn.SWITCH(I60,"Pick 1","-","Projected",1,"Selected",1,"Rejected",0,"N/A",0,)</f>
        <v>-</v>
      </c>
      <c r="K60" s="8" t="s">
        <v>38</v>
      </c>
      <c r="L60" s="160" t="str" cm="1">
        <f t="array" ref="L60">_xlfn.SWITCH(K60,"Pick 1","-","Projected",1,"Selected",1,"Rejected",0,"N/A",0,)</f>
        <v>-</v>
      </c>
      <c r="M60" s="8" t="s">
        <v>38</v>
      </c>
      <c r="N60" s="160" t="str" cm="1">
        <f t="array" ref="N60">_xlfn.SWITCH(M60,"Pick 1","-","Projected",1,"Selected",1,"Rejected",0,"N/A",0,)</f>
        <v>-</v>
      </c>
      <c r="O60" s="8" t="s">
        <v>38</v>
      </c>
      <c r="P60" s="160" t="str" cm="1">
        <f t="array" ref="P60">_xlfn.SWITCH(O60,"Pick 1","-","Projected",1,"Selected",1,"Rejected",0,"N/A",0,)</f>
        <v>-</v>
      </c>
      <c r="Q60" s="8" t="s">
        <v>38</v>
      </c>
      <c r="R60" s="160" t="str" cm="1">
        <f t="array" ref="R60">_xlfn.SWITCH(Q60,"Pick 1","-","Projected",1,"Selected",1,"Rejected",0,"N/A",0,)</f>
        <v>-</v>
      </c>
      <c r="S60" s="132"/>
      <c r="T60" s="8" t="s">
        <v>38</v>
      </c>
      <c r="U60" s="160" t="str" cm="1">
        <f t="array" ref="U60">_xlfn.SWITCH(T60,"Pick 1","-","Projected",1,"Achieved",1,"Rejected",0,"N/A",0,)</f>
        <v>-</v>
      </c>
      <c r="V60" s="236"/>
      <c r="W60" s="237"/>
    </row>
    <row r="61" spans="1:23">
      <c r="A61" s="133"/>
      <c r="B61" s="212" t="s">
        <v>52</v>
      </c>
      <c r="C61" s="204">
        <v>10.01</v>
      </c>
      <c r="D61" s="205"/>
      <c r="E61" s="232" t="s">
        <v>154</v>
      </c>
      <c r="F61" s="233"/>
      <c r="G61" s="233"/>
      <c r="H61" s="234"/>
      <c r="I61" s="14" t="s">
        <v>38</v>
      </c>
      <c r="J61" s="161" t="str" cm="1">
        <f t="array" ref="J61">_xlfn.SWITCH(I61,"Pick 1","-","Projected",1,"Selected",1,"Rejected",0,"N/A",0,)</f>
        <v>-</v>
      </c>
      <c r="K61" s="14" t="s">
        <v>38</v>
      </c>
      <c r="L61" s="161" t="str" cm="1">
        <f t="array" ref="L61">_xlfn.SWITCH(K61,"Pick 1","-","Projected",1,"Selected",1,"Rejected",0,"N/A",0,)</f>
        <v>-</v>
      </c>
      <c r="M61" s="14" t="s">
        <v>38</v>
      </c>
      <c r="N61" s="161" t="str" cm="1">
        <f t="array" ref="N61">_xlfn.SWITCH(M61,"Pick 1","-","Projected",1,"Selected",1,"Rejected",0,"N/A",0,)</f>
        <v>-</v>
      </c>
      <c r="O61" s="14" t="s">
        <v>38</v>
      </c>
      <c r="P61" s="161" t="str" cm="1">
        <f t="array" ref="P61">_xlfn.SWITCH(O61,"Pick 1","-","Projected",1,"Selected",1,"Rejected",0,"N/A",0,)</f>
        <v>-</v>
      </c>
      <c r="Q61" s="14" t="s">
        <v>38</v>
      </c>
      <c r="R61" s="161" t="str" cm="1">
        <f t="array" ref="R61">_xlfn.SWITCH(Q61,"Pick 1","-","Projected",1,"Selected",1,"Rejected",0,"N/A",0,)</f>
        <v>-</v>
      </c>
      <c r="S61" s="3"/>
      <c r="T61" s="14" t="s">
        <v>38</v>
      </c>
      <c r="U61" s="161" t="str" cm="1">
        <f t="array" ref="U61">_xlfn.SWITCH(T61,"Pick 1","-","Projected",1,"Achieved",1,"Rejected",0,"N/A",0,)</f>
        <v>-</v>
      </c>
      <c r="V61" s="238"/>
      <c r="W61" s="239"/>
    </row>
    <row r="62" spans="1:23">
      <c r="A62" s="133"/>
      <c r="B62" s="212"/>
      <c r="C62" s="204">
        <v>10.02</v>
      </c>
      <c r="D62" s="205"/>
      <c r="E62" s="232" t="s">
        <v>153</v>
      </c>
      <c r="F62" s="233"/>
      <c r="G62" s="233"/>
      <c r="H62" s="234"/>
      <c r="I62" s="14" t="s">
        <v>38</v>
      </c>
      <c r="J62" s="161" t="str" cm="1">
        <f t="array" ref="J62">_xlfn.SWITCH(I62,"Pick 1","-","Projected",1,"Selected",1,"Rejected",0,"N/A",0,)</f>
        <v>-</v>
      </c>
      <c r="K62" s="14" t="s">
        <v>38</v>
      </c>
      <c r="L62" s="161" t="str" cm="1">
        <f t="array" ref="L62">_xlfn.SWITCH(K62,"Pick 1","-","Projected",1,"Selected",1,"Rejected",0,"N/A",0,)</f>
        <v>-</v>
      </c>
      <c r="M62" s="14" t="s">
        <v>38</v>
      </c>
      <c r="N62" s="161" t="str" cm="1">
        <f t="array" ref="N62">_xlfn.SWITCH(M62,"Pick 1","-","Projected",1,"Selected",1,"Rejected",0,"N/A",0,)</f>
        <v>-</v>
      </c>
      <c r="O62" s="14" t="s">
        <v>38</v>
      </c>
      <c r="P62" s="161" t="str" cm="1">
        <f t="array" ref="P62">_xlfn.SWITCH(O62,"Pick 1","-","Projected",1,"Selected",1,"Rejected",0,"N/A",0,)</f>
        <v>-</v>
      </c>
      <c r="Q62" s="14" t="s">
        <v>38</v>
      </c>
      <c r="R62" s="161" t="str" cm="1">
        <f t="array" ref="R62">_xlfn.SWITCH(Q62,"Pick 1","-","Projected",1,"Selected",1,"Rejected",0,"N/A",0,)</f>
        <v>-</v>
      </c>
      <c r="S62" s="3"/>
      <c r="T62" s="14" t="s">
        <v>38</v>
      </c>
      <c r="U62" s="161" t="str" cm="1">
        <f t="array" ref="U62">_xlfn.SWITCH(T62,"Pick 1","-","Projected",1,"Achieved",1,"Rejected",0,"N/A",0,)</f>
        <v>-</v>
      </c>
      <c r="V62" s="238"/>
      <c r="W62" s="239"/>
    </row>
    <row r="63" spans="1:23">
      <c r="A63" s="133"/>
      <c r="B63" s="212"/>
      <c r="C63" s="204">
        <v>10.029999999999999</v>
      </c>
      <c r="D63" s="205"/>
      <c r="E63" s="232" t="s">
        <v>155</v>
      </c>
      <c r="F63" s="233"/>
      <c r="G63" s="233"/>
      <c r="H63" s="234"/>
      <c r="I63" s="14" t="s">
        <v>38</v>
      </c>
      <c r="J63" s="161" t="str" cm="1">
        <f t="array" ref="J63">_xlfn.SWITCH(I63,"Pick 1","-","Projected",1,"Selected",1,"Rejected",0,"N/A",0,)</f>
        <v>-</v>
      </c>
      <c r="K63" s="14" t="s">
        <v>38</v>
      </c>
      <c r="L63" s="161" t="str" cm="1">
        <f t="array" ref="L63">_xlfn.SWITCH(K63,"Pick 1","-","Projected",1,"Selected",1,"Rejected",0,"N/A",0,)</f>
        <v>-</v>
      </c>
      <c r="M63" s="14" t="s">
        <v>38</v>
      </c>
      <c r="N63" s="161" t="str" cm="1">
        <f t="array" ref="N63">_xlfn.SWITCH(M63,"Pick 1","-","Projected",1,"Selected",1,"Rejected",0,"N/A",0,)</f>
        <v>-</v>
      </c>
      <c r="O63" s="14" t="s">
        <v>38</v>
      </c>
      <c r="P63" s="161" t="str" cm="1">
        <f t="array" ref="P63">_xlfn.SWITCH(O63,"Pick 1","-","Projected",1,"Selected",1,"Rejected",0,"N/A",0,)</f>
        <v>-</v>
      </c>
      <c r="Q63" s="14" t="s">
        <v>38</v>
      </c>
      <c r="R63" s="161" t="str" cm="1">
        <f t="array" ref="R63">_xlfn.SWITCH(Q63,"Pick 1","-","Projected",1,"Selected",1,"Rejected",0,"N/A",0,)</f>
        <v>-</v>
      </c>
      <c r="S63" s="3"/>
      <c r="T63" s="14" t="s">
        <v>38</v>
      </c>
      <c r="U63" s="161" t="str" cm="1">
        <f t="array" ref="U63">_xlfn.SWITCH(T63,"Pick 1","-","Projected",1,"Achieved",1,"Rejected",0,"N/A",0,)</f>
        <v>-</v>
      </c>
      <c r="V63" s="238"/>
      <c r="W63" s="239"/>
    </row>
    <row r="64" spans="1:23">
      <c r="A64" s="133"/>
      <c r="B64" s="212"/>
      <c r="C64" s="204">
        <v>10.039999999999999</v>
      </c>
      <c r="D64" s="205"/>
      <c r="E64" s="232" t="s">
        <v>168</v>
      </c>
      <c r="F64" s="233"/>
      <c r="G64" s="233"/>
      <c r="H64" s="234"/>
      <c r="I64" s="14" t="s">
        <v>38</v>
      </c>
      <c r="J64" s="161" t="str" cm="1">
        <f t="array" ref="J64">_xlfn.SWITCH(I64,"Pick 1","-","Projected",1,"Selected",1,"Rejected",0,"N/A",0,)</f>
        <v>-</v>
      </c>
      <c r="K64" s="14" t="s">
        <v>38</v>
      </c>
      <c r="L64" s="161" t="str" cm="1">
        <f t="array" ref="L64">_xlfn.SWITCH(K64,"Pick 1","-","Projected",1,"Selected",1,"Rejected",0,"N/A",0,)</f>
        <v>-</v>
      </c>
      <c r="M64" s="14" t="s">
        <v>38</v>
      </c>
      <c r="N64" s="161" t="str" cm="1">
        <f t="array" ref="N64">_xlfn.SWITCH(M64,"Pick 1","-","Projected",1,"Selected",1,"Rejected",0,"N/A",0,)</f>
        <v>-</v>
      </c>
      <c r="O64" s="14" t="s">
        <v>38</v>
      </c>
      <c r="P64" s="161" t="str" cm="1">
        <f t="array" ref="P64">_xlfn.SWITCH(O64,"Pick 1","-","Projected",1,"Selected",1,"Rejected",0,"N/A",0,)</f>
        <v>-</v>
      </c>
      <c r="Q64" s="14" t="s">
        <v>38</v>
      </c>
      <c r="R64" s="161" t="str" cm="1">
        <f t="array" ref="R64">_xlfn.SWITCH(Q64,"Pick 1","-","Projected",1,"Selected",1,"Rejected",0,"N/A",0,)</f>
        <v>-</v>
      </c>
      <c r="S64" s="3"/>
      <c r="T64" s="14" t="s">
        <v>38</v>
      </c>
      <c r="U64" s="161" t="str" cm="1">
        <f t="array" ref="U64">_xlfn.SWITCH(T64,"Pick 1","-","Projected",1,"Achieved",1,"Rejected",0,"N/A",0,)</f>
        <v>-</v>
      </c>
      <c r="V64" s="238"/>
      <c r="W64" s="239"/>
    </row>
    <row r="65" spans="1:23">
      <c r="A65" s="133"/>
      <c r="B65" s="212"/>
      <c r="C65" s="204">
        <v>10.050000000000001</v>
      </c>
      <c r="D65" s="205"/>
      <c r="E65" s="232" t="s">
        <v>169</v>
      </c>
      <c r="F65" s="233"/>
      <c r="G65" s="233"/>
      <c r="H65" s="234"/>
      <c r="I65" s="14" t="s">
        <v>38</v>
      </c>
      <c r="J65" s="161" t="str" cm="1">
        <f t="array" ref="J65">_xlfn.SWITCH(I65,"Pick 1","-","Projected",1,"Selected",1,"Rejected",0,"N/A",0,)</f>
        <v>-</v>
      </c>
      <c r="K65" s="14" t="s">
        <v>38</v>
      </c>
      <c r="L65" s="161" t="str" cm="1">
        <f t="array" ref="L65">_xlfn.SWITCH(K65,"Pick 1","-","Projected",1,"Selected",1,"Rejected",0,"N/A",0,)</f>
        <v>-</v>
      </c>
      <c r="M65" s="14" t="s">
        <v>38</v>
      </c>
      <c r="N65" s="161" t="str" cm="1">
        <f t="array" ref="N65">_xlfn.SWITCH(M65,"Pick 1","-","Projected",1,"Selected",1,"Rejected",0,"N/A",0,)</f>
        <v>-</v>
      </c>
      <c r="O65" s="14" t="s">
        <v>38</v>
      </c>
      <c r="P65" s="161" t="str" cm="1">
        <f t="array" ref="P65">_xlfn.SWITCH(O65,"Pick 1","-","Projected",1,"Selected",1,"Rejected",0,"N/A",0,)</f>
        <v>-</v>
      </c>
      <c r="Q65" s="14" t="s">
        <v>38</v>
      </c>
      <c r="R65" s="161" t="str" cm="1">
        <f t="array" ref="R65">_xlfn.SWITCH(Q65,"Pick 1","-","Projected",1,"Selected",1,"Rejected",0,"N/A",0,)</f>
        <v>-</v>
      </c>
      <c r="S65" s="3"/>
      <c r="T65" s="14" t="s">
        <v>38</v>
      </c>
      <c r="U65" s="161" t="str" cm="1">
        <f t="array" ref="U65">_xlfn.SWITCH(T65,"Pick 1","-","Projected",1,"Achieved",1,"Rejected",0,"N/A",0,)</f>
        <v>-</v>
      </c>
      <c r="V65" s="238"/>
      <c r="W65" s="239"/>
    </row>
    <row r="66" spans="1:23" s="9" customFormat="1" ht="30.6" customHeight="1">
      <c r="A66" s="162"/>
      <c r="B66" s="163"/>
      <c r="C66" s="164"/>
      <c r="D66" s="165"/>
      <c r="E66" s="164" t="s">
        <v>173</v>
      </c>
      <c r="F66" s="166"/>
      <c r="G66" s="166"/>
      <c r="H66" s="166"/>
      <c r="I66" s="167"/>
      <c r="J66" s="168" t="e">
        <f>J132</f>
        <v>#VALUE!</v>
      </c>
      <c r="K66" s="167"/>
      <c r="L66" s="168" t="e">
        <f>L132</f>
        <v>#VALUE!</v>
      </c>
      <c r="M66" s="167"/>
      <c r="N66" s="168" t="e">
        <f>N132</f>
        <v>#VALUE!</v>
      </c>
      <c r="O66" s="167"/>
      <c r="P66" s="168" t="e">
        <f>P132</f>
        <v>#VALUE!</v>
      </c>
      <c r="Q66" s="167"/>
      <c r="R66" s="168" t="e">
        <f>R132</f>
        <v>#VALUE!</v>
      </c>
      <c r="S66" s="167"/>
      <c r="T66" s="167"/>
      <c r="U66" s="168" t="e">
        <f>U132</f>
        <v>#VALUE!</v>
      </c>
      <c r="V66" s="250"/>
      <c r="W66" s="251"/>
    </row>
    <row r="67" spans="1:23" ht="4.5" customHeight="1">
      <c r="A67" s="133"/>
      <c r="B67" s="169"/>
      <c r="C67" s="134"/>
      <c r="D67" s="135"/>
      <c r="E67" s="136"/>
      <c r="F67" s="136"/>
      <c r="G67" s="136"/>
      <c r="H67" s="136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243"/>
      <c r="W67" s="244"/>
    </row>
    <row r="68" spans="1:23" s="10" customFormat="1" ht="30.6" customHeight="1">
      <c r="A68" s="170"/>
      <c r="B68" s="171"/>
      <c r="C68" s="172"/>
      <c r="D68" s="173"/>
      <c r="E68" s="172" t="s">
        <v>174</v>
      </c>
      <c r="F68" s="174"/>
      <c r="G68" s="174"/>
      <c r="H68" s="174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6" t="e">
        <f>U66</f>
        <v>#VALUE!</v>
      </c>
      <c r="V68" s="245"/>
      <c r="W68" s="246"/>
    </row>
    <row r="69" spans="1:23" ht="9.9499999999999993" customHeight="1">
      <c r="A69" s="133"/>
      <c r="B69" s="134"/>
      <c r="C69" s="134"/>
      <c r="D69" s="135"/>
      <c r="E69" s="136"/>
      <c r="F69" s="136"/>
      <c r="G69" s="136"/>
      <c r="H69" s="136"/>
      <c r="I69" s="137"/>
      <c r="J69" s="137"/>
      <c r="K69" s="137"/>
      <c r="L69" s="137"/>
      <c r="M69" s="137"/>
      <c r="N69" s="137"/>
      <c r="O69" s="137"/>
      <c r="P69" s="137"/>
      <c r="Q69" s="137"/>
      <c r="R69" s="137"/>
      <c r="S69" s="137"/>
      <c r="T69" s="137"/>
      <c r="U69" s="137"/>
      <c r="V69" s="136"/>
      <c r="W69" s="136"/>
    </row>
    <row r="70" spans="1:23" ht="15.75" thickBot="1">
      <c r="A70" s="133"/>
      <c r="B70" s="134"/>
    </row>
    <row r="71" spans="1:23">
      <c r="A71" s="133"/>
      <c r="B71" s="134"/>
      <c r="G71" s="177" t="s">
        <v>177</v>
      </c>
      <c r="H71" s="178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80"/>
    </row>
    <row r="72" spans="1:23">
      <c r="A72" s="133"/>
      <c r="B72" s="134"/>
      <c r="G72" s="181"/>
      <c r="H72" s="182"/>
      <c r="I72" s="183"/>
      <c r="J72" s="183"/>
      <c r="K72" s="183"/>
      <c r="L72" s="183"/>
      <c r="M72" s="183"/>
      <c r="N72" s="183"/>
      <c r="O72" s="183"/>
      <c r="P72" s="183"/>
      <c r="Q72" s="183"/>
      <c r="R72" s="183"/>
      <c r="S72" s="183"/>
      <c r="T72" s="183"/>
      <c r="U72" s="183"/>
      <c r="V72" s="184"/>
    </row>
    <row r="73" spans="1:23">
      <c r="A73" s="133"/>
      <c r="B73" s="134"/>
      <c r="G73" s="181"/>
      <c r="H73" s="182"/>
      <c r="I73" s="183">
        <f>CODE(I16)</f>
        <v>80</v>
      </c>
      <c r="J73" s="183">
        <f>IF(I73=78,1,0)</f>
        <v>0</v>
      </c>
      <c r="K73" s="183">
        <f>CODE(K16)</f>
        <v>80</v>
      </c>
      <c r="L73" s="183">
        <f>IF(K73=78,1,0)</f>
        <v>0</v>
      </c>
      <c r="M73" s="183">
        <f>CODE(M16)</f>
        <v>80</v>
      </c>
      <c r="N73" s="183">
        <f>IF(M73=78,1,0)</f>
        <v>0</v>
      </c>
      <c r="O73" s="183">
        <f>CODE(O16)</f>
        <v>80</v>
      </c>
      <c r="P73" s="183">
        <f>IF(O73=78,1,0)</f>
        <v>0</v>
      </c>
      <c r="Q73" s="183">
        <f>CODE(Q16)</f>
        <v>80</v>
      </c>
      <c r="R73" s="183">
        <f>IF(Q73=78,1,0)</f>
        <v>0</v>
      </c>
      <c r="S73" s="183"/>
      <c r="T73" s="183">
        <f>CODE(T16)</f>
        <v>80</v>
      </c>
      <c r="U73" s="183">
        <f>IF(T73=78,1,0)</f>
        <v>0</v>
      </c>
      <c r="V73" s="184"/>
    </row>
    <row r="74" spans="1:23">
      <c r="A74" s="133"/>
      <c r="B74" s="134"/>
      <c r="G74" s="181"/>
      <c r="H74" s="182"/>
      <c r="I74" s="183">
        <f t="shared" ref="I74:K122" si="0">CODE(I17)</f>
        <v>80</v>
      </c>
      <c r="J74" s="183">
        <f t="shared" ref="J74:L122" si="1">IF(I74=78,1,0)</f>
        <v>0</v>
      </c>
      <c r="K74" s="183">
        <f t="shared" si="0"/>
        <v>80</v>
      </c>
      <c r="L74" s="183">
        <f t="shared" si="1"/>
        <v>0</v>
      </c>
      <c r="M74" s="183">
        <f t="shared" ref="M74" si="2">CODE(M17)</f>
        <v>80</v>
      </c>
      <c r="N74" s="183">
        <f t="shared" ref="N74" si="3">IF(M74=78,1,0)</f>
        <v>0</v>
      </c>
      <c r="O74" s="183">
        <f t="shared" ref="O74" si="4">CODE(O17)</f>
        <v>80</v>
      </c>
      <c r="P74" s="183">
        <f t="shared" ref="P74" si="5">IF(O74=78,1,0)</f>
        <v>0</v>
      </c>
      <c r="Q74" s="183">
        <f t="shared" ref="Q74" si="6">CODE(Q17)</f>
        <v>80</v>
      </c>
      <c r="R74" s="183">
        <f t="shared" ref="R74" si="7">IF(Q74=78,1,0)</f>
        <v>0</v>
      </c>
      <c r="S74" s="183"/>
      <c r="T74" s="183">
        <f t="shared" ref="T74" si="8">CODE(T17)</f>
        <v>80</v>
      </c>
      <c r="U74" s="183">
        <f t="shared" ref="U74:U122" si="9">IF(T74=78,1,0)</f>
        <v>0</v>
      </c>
      <c r="V74" s="184"/>
    </row>
    <row r="75" spans="1:23">
      <c r="A75" s="133"/>
      <c r="B75" s="134"/>
      <c r="G75" s="181"/>
      <c r="H75" s="182"/>
      <c r="I75" s="183">
        <f t="shared" si="0"/>
        <v>80</v>
      </c>
      <c r="J75" s="183">
        <f t="shared" si="1"/>
        <v>0</v>
      </c>
      <c r="K75" s="183">
        <f t="shared" si="0"/>
        <v>80</v>
      </c>
      <c r="L75" s="183">
        <f t="shared" si="1"/>
        <v>0</v>
      </c>
      <c r="M75" s="183">
        <f t="shared" ref="M75" si="10">CODE(M18)</f>
        <v>80</v>
      </c>
      <c r="N75" s="183">
        <f t="shared" ref="N75" si="11">IF(M75=78,1,0)</f>
        <v>0</v>
      </c>
      <c r="O75" s="183">
        <f t="shared" ref="O75" si="12">CODE(O18)</f>
        <v>80</v>
      </c>
      <c r="P75" s="183">
        <f t="shared" ref="P75" si="13">IF(O75=78,1,0)</f>
        <v>0</v>
      </c>
      <c r="Q75" s="183">
        <f t="shared" ref="Q75" si="14">CODE(Q18)</f>
        <v>80</v>
      </c>
      <c r="R75" s="183">
        <f t="shared" ref="R75" si="15">IF(Q75=78,1,0)</f>
        <v>0</v>
      </c>
      <c r="S75" s="183"/>
      <c r="T75" s="183">
        <f t="shared" ref="T75" si="16">CODE(T18)</f>
        <v>80</v>
      </c>
      <c r="U75" s="183">
        <f t="shared" si="9"/>
        <v>0</v>
      </c>
      <c r="V75" s="184"/>
    </row>
    <row r="76" spans="1:23">
      <c r="A76" s="133"/>
      <c r="B76" s="134"/>
      <c r="G76" s="181"/>
      <c r="H76" s="182"/>
      <c r="I76" s="183">
        <f t="shared" si="0"/>
        <v>80</v>
      </c>
      <c r="J76" s="183">
        <f t="shared" si="1"/>
        <v>0</v>
      </c>
      <c r="K76" s="183">
        <f t="shared" si="0"/>
        <v>80</v>
      </c>
      <c r="L76" s="183">
        <f t="shared" si="1"/>
        <v>0</v>
      </c>
      <c r="M76" s="183">
        <f t="shared" ref="M76" si="17">CODE(M19)</f>
        <v>80</v>
      </c>
      <c r="N76" s="183">
        <f t="shared" ref="N76" si="18">IF(M76=78,1,0)</f>
        <v>0</v>
      </c>
      <c r="O76" s="183">
        <f t="shared" ref="O76" si="19">CODE(O19)</f>
        <v>80</v>
      </c>
      <c r="P76" s="183">
        <f t="shared" ref="P76" si="20">IF(O76=78,1,0)</f>
        <v>0</v>
      </c>
      <c r="Q76" s="183">
        <f t="shared" ref="Q76" si="21">CODE(Q19)</f>
        <v>80</v>
      </c>
      <c r="R76" s="183">
        <f t="shared" ref="R76" si="22">IF(Q76=78,1,0)</f>
        <v>0</v>
      </c>
      <c r="S76" s="183"/>
      <c r="T76" s="183">
        <f t="shared" ref="T76" si="23">CODE(T19)</f>
        <v>80</v>
      </c>
      <c r="U76" s="183">
        <f t="shared" si="9"/>
        <v>0</v>
      </c>
      <c r="V76" s="184"/>
    </row>
    <row r="77" spans="1:23">
      <c r="A77" s="133"/>
      <c r="B77" s="134"/>
      <c r="G77" s="181"/>
      <c r="H77" s="182"/>
      <c r="I77" s="183">
        <f t="shared" si="0"/>
        <v>80</v>
      </c>
      <c r="J77" s="183">
        <f t="shared" si="1"/>
        <v>0</v>
      </c>
      <c r="K77" s="183">
        <f t="shared" si="0"/>
        <v>80</v>
      </c>
      <c r="L77" s="183">
        <f t="shared" si="1"/>
        <v>0</v>
      </c>
      <c r="M77" s="183">
        <f t="shared" ref="M77" si="24">CODE(M20)</f>
        <v>80</v>
      </c>
      <c r="N77" s="183">
        <f t="shared" ref="N77" si="25">IF(M77=78,1,0)</f>
        <v>0</v>
      </c>
      <c r="O77" s="183">
        <f t="shared" ref="O77" si="26">CODE(O20)</f>
        <v>80</v>
      </c>
      <c r="P77" s="183">
        <f t="shared" ref="P77" si="27">IF(O77=78,1,0)</f>
        <v>0</v>
      </c>
      <c r="Q77" s="183">
        <f t="shared" ref="Q77" si="28">CODE(Q20)</f>
        <v>80</v>
      </c>
      <c r="R77" s="183">
        <f t="shared" ref="R77" si="29">IF(Q77=78,1,0)</f>
        <v>0</v>
      </c>
      <c r="S77" s="183"/>
      <c r="T77" s="183">
        <f t="shared" ref="T77" si="30">CODE(T20)</f>
        <v>80</v>
      </c>
      <c r="U77" s="183">
        <f t="shared" si="9"/>
        <v>0</v>
      </c>
      <c r="V77" s="184"/>
    </row>
    <row r="78" spans="1:23">
      <c r="A78" s="133"/>
      <c r="B78" s="134"/>
      <c r="G78" s="181"/>
      <c r="H78" s="182"/>
      <c r="I78" s="183">
        <f t="shared" si="0"/>
        <v>80</v>
      </c>
      <c r="J78" s="183">
        <f t="shared" si="1"/>
        <v>0</v>
      </c>
      <c r="K78" s="183">
        <f t="shared" si="0"/>
        <v>80</v>
      </c>
      <c r="L78" s="183">
        <f t="shared" si="1"/>
        <v>0</v>
      </c>
      <c r="M78" s="183">
        <f t="shared" ref="M78" si="31">CODE(M21)</f>
        <v>80</v>
      </c>
      <c r="N78" s="183">
        <f t="shared" ref="N78" si="32">IF(M78=78,1,0)</f>
        <v>0</v>
      </c>
      <c r="O78" s="183">
        <f t="shared" ref="O78" si="33">CODE(O21)</f>
        <v>80</v>
      </c>
      <c r="P78" s="183">
        <f t="shared" ref="P78" si="34">IF(O78=78,1,0)</f>
        <v>0</v>
      </c>
      <c r="Q78" s="183">
        <f t="shared" ref="Q78" si="35">CODE(Q21)</f>
        <v>80</v>
      </c>
      <c r="R78" s="183">
        <f t="shared" ref="R78" si="36">IF(Q78=78,1,0)</f>
        <v>0</v>
      </c>
      <c r="S78" s="183"/>
      <c r="T78" s="183">
        <f t="shared" ref="T78" si="37">CODE(T21)</f>
        <v>80</v>
      </c>
      <c r="U78" s="183">
        <f t="shared" si="9"/>
        <v>0</v>
      </c>
      <c r="V78" s="184"/>
    </row>
    <row r="79" spans="1:23">
      <c r="A79" s="133"/>
      <c r="B79" s="134"/>
      <c r="G79" s="181"/>
      <c r="H79" s="182"/>
      <c r="I79" s="183">
        <f t="shared" si="0"/>
        <v>80</v>
      </c>
      <c r="J79" s="183">
        <f t="shared" si="1"/>
        <v>0</v>
      </c>
      <c r="K79" s="183">
        <f t="shared" si="0"/>
        <v>80</v>
      </c>
      <c r="L79" s="183">
        <f t="shared" si="1"/>
        <v>0</v>
      </c>
      <c r="M79" s="183">
        <f t="shared" ref="M79" si="38">CODE(M22)</f>
        <v>80</v>
      </c>
      <c r="N79" s="183">
        <f t="shared" ref="N79" si="39">IF(M79=78,1,0)</f>
        <v>0</v>
      </c>
      <c r="O79" s="183">
        <f t="shared" ref="O79" si="40">CODE(O22)</f>
        <v>80</v>
      </c>
      <c r="P79" s="183">
        <f t="shared" ref="P79" si="41">IF(O79=78,1,0)</f>
        <v>0</v>
      </c>
      <c r="Q79" s="183">
        <f t="shared" ref="Q79" si="42">CODE(Q22)</f>
        <v>80</v>
      </c>
      <c r="R79" s="183">
        <f t="shared" ref="R79" si="43">IF(Q79=78,1,0)</f>
        <v>0</v>
      </c>
      <c r="S79" s="183"/>
      <c r="T79" s="183">
        <f t="shared" ref="T79" si="44">CODE(T22)</f>
        <v>80</v>
      </c>
      <c r="U79" s="183">
        <f t="shared" si="9"/>
        <v>0</v>
      </c>
      <c r="V79" s="184"/>
    </row>
    <row r="80" spans="1:23">
      <c r="A80" s="133"/>
      <c r="B80" s="134"/>
      <c r="G80" s="181"/>
      <c r="H80" s="182"/>
      <c r="I80" s="183">
        <f t="shared" si="0"/>
        <v>80</v>
      </c>
      <c r="J80" s="183">
        <f t="shared" si="1"/>
        <v>0</v>
      </c>
      <c r="K80" s="183">
        <f t="shared" si="0"/>
        <v>80</v>
      </c>
      <c r="L80" s="183">
        <f t="shared" si="1"/>
        <v>0</v>
      </c>
      <c r="M80" s="183">
        <f t="shared" ref="M80" si="45">CODE(M23)</f>
        <v>80</v>
      </c>
      <c r="N80" s="183">
        <f t="shared" ref="N80" si="46">IF(M80=78,1,0)</f>
        <v>0</v>
      </c>
      <c r="O80" s="183">
        <f t="shared" ref="O80" si="47">CODE(O23)</f>
        <v>80</v>
      </c>
      <c r="P80" s="183">
        <f t="shared" ref="P80" si="48">IF(O80=78,1,0)</f>
        <v>0</v>
      </c>
      <c r="Q80" s="183">
        <f t="shared" ref="Q80" si="49">CODE(Q23)</f>
        <v>80</v>
      </c>
      <c r="R80" s="183">
        <f t="shared" ref="R80" si="50">IF(Q80=78,1,0)</f>
        <v>0</v>
      </c>
      <c r="S80" s="183"/>
      <c r="T80" s="183">
        <f t="shared" ref="T80" si="51">CODE(T23)</f>
        <v>80</v>
      </c>
      <c r="U80" s="183">
        <f t="shared" si="9"/>
        <v>0</v>
      </c>
      <c r="V80" s="184"/>
    </row>
    <row r="81" spans="1:22">
      <c r="A81" s="133"/>
      <c r="B81" s="134"/>
      <c r="G81" s="181"/>
      <c r="H81" s="182"/>
      <c r="I81" s="183">
        <f t="shared" si="0"/>
        <v>80</v>
      </c>
      <c r="J81" s="183">
        <f t="shared" si="1"/>
        <v>0</v>
      </c>
      <c r="K81" s="183">
        <f t="shared" si="0"/>
        <v>80</v>
      </c>
      <c r="L81" s="183">
        <f t="shared" si="1"/>
        <v>0</v>
      </c>
      <c r="M81" s="183">
        <f t="shared" ref="M81" si="52">CODE(M24)</f>
        <v>80</v>
      </c>
      <c r="N81" s="183">
        <f t="shared" ref="N81" si="53">IF(M81=78,1,0)</f>
        <v>0</v>
      </c>
      <c r="O81" s="183">
        <f t="shared" ref="O81" si="54">CODE(O24)</f>
        <v>80</v>
      </c>
      <c r="P81" s="183">
        <f t="shared" ref="P81" si="55">IF(O81=78,1,0)</f>
        <v>0</v>
      </c>
      <c r="Q81" s="183">
        <f t="shared" ref="Q81" si="56">CODE(Q24)</f>
        <v>80</v>
      </c>
      <c r="R81" s="183">
        <f t="shared" ref="R81" si="57">IF(Q81=78,1,0)</f>
        <v>0</v>
      </c>
      <c r="S81" s="183"/>
      <c r="T81" s="183">
        <f t="shared" ref="T81" si="58">CODE(T24)</f>
        <v>80</v>
      </c>
      <c r="U81" s="183">
        <f t="shared" si="9"/>
        <v>0</v>
      </c>
      <c r="V81" s="184"/>
    </row>
    <row r="82" spans="1:22">
      <c r="A82" s="133"/>
      <c r="B82" s="134"/>
      <c r="G82" s="181"/>
      <c r="H82" s="182"/>
      <c r="I82" s="183">
        <f t="shared" si="0"/>
        <v>80</v>
      </c>
      <c r="J82" s="183">
        <f t="shared" si="1"/>
        <v>0</v>
      </c>
      <c r="K82" s="183">
        <f t="shared" si="0"/>
        <v>80</v>
      </c>
      <c r="L82" s="183">
        <f t="shared" si="1"/>
        <v>0</v>
      </c>
      <c r="M82" s="183">
        <f t="shared" ref="M82" si="59">CODE(M25)</f>
        <v>80</v>
      </c>
      <c r="N82" s="183">
        <f t="shared" ref="N82" si="60">IF(M82=78,1,0)</f>
        <v>0</v>
      </c>
      <c r="O82" s="183">
        <f t="shared" ref="O82" si="61">CODE(O25)</f>
        <v>80</v>
      </c>
      <c r="P82" s="183">
        <f t="shared" ref="P82" si="62">IF(O82=78,1,0)</f>
        <v>0</v>
      </c>
      <c r="Q82" s="183">
        <f t="shared" ref="Q82" si="63">CODE(Q25)</f>
        <v>80</v>
      </c>
      <c r="R82" s="183">
        <f t="shared" ref="R82" si="64">IF(Q82=78,1,0)</f>
        <v>0</v>
      </c>
      <c r="S82" s="183"/>
      <c r="T82" s="183">
        <f t="shared" ref="T82" si="65">CODE(T25)</f>
        <v>80</v>
      </c>
      <c r="U82" s="183">
        <f t="shared" si="9"/>
        <v>0</v>
      </c>
      <c r="V82" s="184"/>
    </row>
    <row r="83" spans="1:22">
      <c r="A83" s="133"/>
      <c r="B83" s="134"/>
      <c r="G83" s="181"/>
      <c r="H83" s="182"/>
      <c r="I83" s="183">
        <f t="shared" si="0"/>
        <v>80</v>
      </c>
      <c r="J83" s="183">
        <f t="shared" si="1"/>
        <v>0</v>
      </c>
      <c r="K83" s="183">
        <f t="shared" si="0"/>
        <v>80</v>
      </c>
      <c r="L83" s="183">
        <f t="shared" si="1"/>
        <v>0</v>
      </c>
      <c r="M83" s="183">
        <f t="shared" ref="M83" si="66">CODE(M26)</f>
        <v>80</v>
      </c>
      <c r="N83" s="183">
        <f t="shared" ref="N83" si="67">IF(M83=78,1,0)</f>
        <v>0</v>
      </c>
      <c r="O83" s="183">
        <f t="shared" ref="O83" si="68">CODE(O26)</f>
        <v>80</v>
      </c>
      <c r="P83" s="183">
        <f t="shared" ref="P83" si="69">IF(O83=78,1,0)</f>
        <v>0</v>
      </c>
      <c r="Q83" s="183">
        <f t="shared" ref="Q83" si="70">CODE(Q26)</f>
        <v>80</v>
      </c>
      <c r="R83" s="183">
        <f t="shared" ref="R83" si="71">IF(Q83=78,1,0)</f>
        <v>0</v>
      </c>
      <c r="S83" s="183"/>
      <c r="T83" s="183">
        <f t="shared" ref="T83" si="72">CODE(T26)</f>
        <v>80</v>
      </c>
      <c r="U83" s="183">
        <f t="shared" si="9"/>
        <v>0</v>
      </c>
      <c r="V83" s="184"/>
    </row>
    <row r="84" spans="1:22">
      <c r="A84" s="133"/>
      <c r="B84" s="134"/>
      <c r="G84" s="181"/>
      <c r="H84" s="182"/>
      <c r="I84" s="183">
        <f t="shared" si="0"/>
        <v>80</v>
      </c>
      <c r="J84" s="183">
        <f t="shared" si="1"/>
        <v>0</v>
      </c>
      <c r="K84" s="183">
        <f t="shared" si="0"/>
        <v>80</v>
      </c>
      <c r="L84" s="183">
        <f t="shared" si="1"/>
        <v>0</v>
      </c>
      <c r="M84" s="183">
        <f t="shared" ref="M84" si="73">CODE(M27)</f>
        <v>80</v>
      </c>
      <c r="N84" s="183">
        <f t="shared" ref="N84" si="74">IF(M84=78,1,0)</f>
        <v>0</v>
      </c>
      <c r="O84" s="183">
        <f t="shared" ref="O84" si="75">CODE(O27)</f>
        <v>80</v>
      </c>
      <c r="P84" s="183">
        <f t="shared" ref="P84" si="76">IF(O84=78,1,0)</f>
        <v>0</v>
      </c>
      <c r="Q84" s="183">
        <f t="shared" ref="Q84" si="77">CODE(Q27)</f>
        <v>80</v>
      </c>
      <c r="R84" s="183">
        <f t="shared" ref="R84" si="78">IF(Q84=78,1,0)</f>
        <v>0</v>
      </c>
      <c r="S84" s="183"/>
      <c r="T84" s="183">
        <f t="shared" ref="T84" si="79">CODE(T27)</f>
        <v>80</v>
      </c>
      <c r="U84" s="183">
        <f t="shared" si="9"/>
        <v>0</v>
      </c>
      <c r="V84" s="184"/>
    </row>
    <row r="85" spans="1:22">
      <c r="A85" s="133"/>
      <c r="B85" s="134"/>
      <c r="G85" s="181"/>
      <c r="H85" s="182"/>
      <c r="I85" s="183">
        <f t="shared" si="0"/>
        <v>80</v>
      </c>
      <c r="J85" s="183">
        <f t="shared" si="1"/>
        <v>0</v>
      </c>
      <c r="K85" s="183">
        <f t="shared" si="0"/>
        <v>80</v>
      </c>
      <c r="L85" s="183">
        <f t="shared" si="1"/>
        <v>0</v>
      </c>
      <c r="M85" s="183">
        <f t="shared" ref="M85" si="80">CODE(M28)</f>
        <v>80</v>
      </c>
      <c r="N85" s="183">
        <f t="shared" ref="N85" si="81">IF(M85=78,1,0)</f>
        <v>0</v>
      </c>
      <c r="O85" s="183">
        <f t="shared" ref="O85" si="82">CODE(O28)</f>
        <v>80</v>
      </c>
      <c r="P85" s="183">
        <f t="shared" ref="P85" si="83">IF(O85=78,1,0)</f>
        <v>0</v>
      </c>
      <c r="Q85" s="183">
        <f t="shared" ref="Q85" si="84">CODE(Q28)</f>
        <v>80</v>
      </c>
      <c r="R85" s="183">
        <f t="shared" ref="R85" si="85">IF(Q85=78,1,0)</f>
        <v>0</v>
      </c>
      <c r="S85" s="183"/>
      <c r="T85" s="183">
        <f t="shared" ref="T85" si="86">CODE(T28)</f>
        <v>80</v>
      </c>
      <c r="U85" s="183">
        <f t="shared" si="9"/>
        <v>0</v>
      </c>
      <c r="V85" s="184"/>
    </row>
    <row r="86" spans="1:22">
      <c r="A86" s="133"/>
      <c r="B86" s="134"/>
      <c r="G86" s="181"/>
      <c r="H86" s="182"/>
      <c r="I86" s="183">
        <f t="shared" si="0"/>
        <v>80</v>
      </c>
      <c r="J86" s="183">
        <f t="shared" si="1"/>
        <v>0</v>
      </c>
      <c r="K86" s="183">
        <f t="shared" si="0"/>
        <v>80</v>
      </c>
      <c r="L86" s="183">
        <f t="shared" si="1"/>
        <v>0</v>
      </c>
      <c r="M86" s="183">
        <f t="shared" ref="M86" si="87">CODE(M29)</f>
        <v>80</v>
      </c>
      <c r="N86" s="183">
        <f t="shared" ref="N86" si="88">IF(M86=78,1,0)</f>
        <v>0</v>
      </c>
      <c r="O86" s="183">
        <f t="shared" ref="O86" si="89">CODE(O29)</f>
        <v>80</v>
      </c>
      <c r="P86" s="183">
        <f t="shared" ref="P86" si="90">IF(O86=78,1,0)</f>
        <v>0</v>
      </c>
      <c r="Q86" s="183">
        <f t="shared" ref="Q86" si="91">CODE(Q29)</f>
        <v>80</v>
      </c>
      <c r="R86" s="183">
        <f t="shared" ref="R86" si="92">IF(Q86=78,1,0)</f>
        <v>0</v>
      </c>
      <c r="S86" s="183"/>
      <c r="T86" s="183">
        <f t="shared" ref="T86" si="93">CODE(T29)</f>
        <v>80</v>
      </c>
      <c r="U86" s="183">
        <f t="shared" si="9"/>
        <v>0</v>
      </c>
      <c r="V86" s="184"/>
    </row>
    <row r="87" spans="1:22">
      <c r="A87" s="133"/>
      <c r="B87" s="134"/>
      <c r="G87" s="181"/>
      <c r="H87" s="182"/>
      <c r="I87" s="183">
        <f t="shared" si="0"/>
        <v>80</v>
      </c>
      <c r="J87" s="183">
        <f t="shared" si="1"/>
        <v>0</v>
      </c>
      <c r="K87" s="183">
        <f t="shared" si="0"/>
        <v>80</v>
      </c>
      <c r="L87" s="183">
        <f t="shared" si="1"/>
        <v>0</v>
      </c>
      <c r="M87" s="183">
        <f t="shared" ref="M87" si="94">CODE(M30)</f>
        <v>80</v>
      </c>
      <c r="N87" s="183">
        <f t="shared" ref="N87" si="95">IF(M87=78,1,0)</f>
        <v>0</v>
      </c>
      <c r="O87" s="183">
        <f t="shared" ref="O87" si="96">CODE(O30)</f>
        <v>80</v>
      </c>
      <c r="P87" s="183">
        <f t="shared" ref="P87" si="97">IF(O87=78,1,0)</f>
        <v>0</v>
      </c>
      <c r="Q87" s="183">
        <f t="shared" ref="Q87" si="98">CODE(Q30)</f>
        <v>80</v>
      </c>
      <c r="R87" s="183">
        <f t="shared" ref="R87" si="99">IF(Q87=78,1,0)</f>
        <v>0</v>
      </c>
      <c r="S87" s="183"/>
      <c r="T87" s="183">
        <f t="shared" ref="T87" si="100">CODE(T30)</f>
        <v>80</v>
      </c>
      <c r="U87" s="183">
        <f t="shared" si="9"/>
        <v>0</v>
      </c>
      <c r="V87" s="184"/>
    </row>
    <row r="88" spans="1:22">
      <c r="A88" s="133"/>
      <c r="B88" s="134"/>
      <c r="G88" s="181"/>
      <c r="H88" s="182"/>
      <c r="I88" s="183">
        <f t="shared" si="0"/>
        <v>80</v>
      </c>
      <c r="J88" s="183">
        <f t="shared" si="1"/>
        <v>0</v>
      </c>
      <c r="K88" s="183">
        <f t="shared" si="0"/>
        <v>80</v>
      </c>
      <c r="L88" s="183">
        <f t="shared" si="1"/>
        <v>0</v>
      </c>
      <c r="M88" s="183">
        <f t="shared" ref="M88" si="101">CODE(M31)</f>
        <v>80</v>
      </c>
      <c r="N88" s="183">
        <f t="shared" ref="N88" si="102">IF(M88=78,1,0)</f>
        <v>0</v>
      </c>
      <c r="O88" s="183">
        <f t="shared" ref="O88" si="103">CODE(O31)</f>
        <v>80</v>
      </c>
      <c r="P88" s="183">
        <f t="shared" ref="P88" si="104">IF(O88=78,1,0)</f>
        <v>0</v>
      </c>
      <c r="Q88" s="183">
        <f t="shared" ref="Q88" si="105">CODE(Q31)</f>
        <v>80</v>
      </c>
      <c r="R88" s="183">
        <f t="shared" ref="R88" si="106">IF(Q88=78,1,0)</f>
        <v>0</v>
      </c>
      <c r="S88" s="183"/>
      <c r="T88" s="183">
        <f t="shared" ref="T88" si="107">CODE(T31)</f>
        <v>80</v>
      </c>
      <c r="U88" s="183">
        <f t="shared" si="9"/>
        <v>0</v>
      </c>
      <c r="V88" s="184"/>
    </row>
    <row r="89" spans="1:22">
      <c r="A89" s="133"/>
      <c r="B89" s="134"/>
      <c r="G89" s="181"/>
      <c r="H89" s="182"/>
      <c r="I89" s="183">
        <f t="shared" si="0"/>
        <v>80</v>
      </c>
      <c r="J89" s="183">
        <f t="shared" si="1"/>
        <v>0</v>
      </c>
      <c r="K89" s="183">
        <f t="shared" si="0"/>
        <v>80</v>
      </c>
      <c r="L89" s="183">
        <f t="shared" si="1"/>
        <v>0</v>
      </c>
      <c r="M89" s="183">
        <f t="shared" ref="M89" si="108">CODE(M32)</f>
        <v>80</v>
      </c>
      <c r="N89" s="183">
        <f t="shared" ref="N89" si="109">IF(M89=78,1,0)</f>
        <v>0</v>
      </c>
      <c r="O89" s="183">
        <f t="shared" ref="O89" si="110">CODE(O32)</f>
        <v>80</v>
      </c>
      <c r="P89" s="183">
        <f t="shared" ref="P89" si="111">IF(O89=78,1,0)</f>
        <v>0</v>
      </c>
      <c r="Q89" s="183">
        <f t="shared" ref="Q89" si="112">CODE(Q32)</f>
        <v>80</v>
      </c>
      <c r="R89" s="183">
        <f t="shared" ref="R89" si="113">IF(Q89=78,1,0)</f>
        <v>0</v>
      </c>
      <c r="S89" s="183"/>
      <c r="T89" s="183">
        <f t="shared" ref="T89" si="114">CODE(T32)</f>
        <v>80</v>
      </c>
      <c r="U89" s="183">
        <f t="shared" si="9"/>
        <v>0</v>
      </c>
      <c r="V89" s="184"/>
    </row>
    <row r="90" spans="1:22">
      <c r="A90" s="133"/>
      <c r="B90" s="134"/>
      <c r="G90" s="181"/>
      <c r="H90" s="182"/>
      <c r="I90" s="183">
        <f t="shared" si="0"/>
        <v>80</v>
      </c>
      <c r="J90" s="183">
        <f t="shared" si="1"/>
        <v>0</v>
      </c>
      <c r="K90" s="183">
        <f t="shared" si="0"/>
        <v>80</v>
      </c>
      <c r="L90" s="183">
        <f t="shared" si="1"/>
        <v>0</v>
      </c>
      <c r="M90" s="183">
        <f t="shared" ref="M90" si="115">CODE(M33)</f>
        <v>80</v>
      </c>
      <c r="N90" s="183">
        <f t="shared" ref="N90" si="116">IF(M90=78,1,0)</f>
        <v>0</v>
      </c>
      <c r="O90" s="183">
        <f t="shared" ref="O90" si="117">CODE(O33)</f>
        <v>80</v>
      </c>
      <c r="P90" s="183">
        <f t="shared" ref="P90" si="118">IF(O90=78,1,0)</f>
        <v>0</v>
      </c>
      <c r="Q90" s="183">
        <f t="shared" ref="Q90" si="119">CODE(Q33)</f>
        <v>80</v>
      </c>
      <c r="R90" s="183">
        <f t="shared" ref="R90" si="120">IF(Q90=78,1,0)</f>
        <v>0</v>
      </c>
      <c r="S90" s="183"/>
      <c r="T90" s="183">
        <f t="shared" ref="T90" si="121">CODE(T33)</f>
        <v>80</v>
      </c>
      <c r="U90" s="183">
        <f t="shared" si="9"/>
        <v>0</v>
      </c>
      <c r="V90" s="184"/>
    </row>
    <row r="91" spans="1:22">
      <c r="A91" s="133"/>
      <c r="B91" s="134"/>
      <c r="G91" s="181"/>
      <c r="H91" s="182"/>
      <c r="I91" s="183">
        <f t="shared" si="0"/>
        <v>80</v>
      </c>
      <c r="J91" s="183">
        <f t="shared" si="1"/>
        <v>0</v>
      </c>
      <c r="K91" s="183">
        <f t="shared" si="0"/>
        <v>80</v>
      </c>
      <c r="L91" s="183">
        <f t="shared" si="1"/>
        <v>0</v>
      </c>
      <c r="M91" s="183">
        <f t="shared" ref="M91" si="122">CODE(M34)</f>
        <v>80</v>
      </c>
      <c r="N91" s="183">
        <f t="shared" ref="N91" si="123">IF(M91=78,1,0)</f>
        <v>0</v>
      </c>
      <c r="O91" s="183">
        <f t="shared" ref="O91" si="124">CODE(O34)</f>
        <v>80</v>
      </c>
      <c r="P91" s="183">
        <f t="shared" ref="P91" si="125">IF(O91=78,1,0)</f>
        <v>0</v>
      </c>
      <c r="Q91" s="183">
        <f t="shared" ref="Q91" si="126">CODE(Q34)</f>
        <v>80</v>
      </c>
      <c r="R91" s="183">
        <f t="shared" ref="R91" si="127">IF(Q91=78,1,0)</f>
        <v>0</v>
      </c>
      <c r="S91" s="183"/>
      <c r="T91" s="183">
        <f t="shared" ref="T91" si="128">CODE(T34)</f>
        <v>80</v>
      </c>
      <c r="U91" s="183">
        <f t="shared" si="9"/>
        <v>0</v>
      </c>
      <c r="V91" s="184"/>
    </row>
    <row r="92" spans="1:22">
      <c r="A92" s="133"/>
      <c r="B92" s="134"/>
      <c r="G92" s="181"/>
      <c r="H92" s="182"/>
      <c r="I92" s="183">
        <f t="shared" si="0"/>
        <v>80</v>
      </c>
      <c r="J92" s="183">
        <f t="shared" si="1"/>
        <v>0</v>
      </c>
      <c r="K92" s="183">
        <f t="shared" si="0"/>
        <v>80</v>
      </c>
      <c r="L92" s="183">
        <f t="shared" si="1"/>
        <v>0</v>
      </c>
      <c r="M92" s="183">
        <f t="shared" ref="M92" si="129">CODE(M35)</f>
        <v>80</v>
      </c>
      <c r="N92" s="183">
        <f t="shared" ref="N92" si="130">IF(M92=78,1,0)</f>
        <v>0</v>
      </c>
      <c r="O92" s="183">
        <f t="shared" ref="O92" si="131">CODE(O35)</f>
        <v>80</v>
      </c>
      <c r="P92" s="183">
        <f t="shared" ref="P92" si="132">IF(O92=78,1,0)</f>
        <v>0</v>
      </c>
      <c r="Q92" s="183">
        <f t="shared" ref="Q92" si="133">CODE(Q35)</f>
        <v>80</v>
      </c>
      <c r="R92" s="183">
        <f t="shared" ref="R92" si="134">IF(Q92=78,1,0)</f>
        <v>0</v>
      </c>
      <c r="S92" s="183"/>
      <c r="T92" s="183">
        <f t="shared" ref="T92" si="135">CODE(T35)</f>
        <v>80</v>
      </c>
      <c r="U92" s="183">
        <f t="shared" si="9"/>
        <v>0</v>
      </c>
      <c r="V92" s="184"/>
    </row>
    <row r="93" spans="1:22">
      <c r="A93" s="133"/>
      <c r="B93" s="134"/>
      <c r="G93" s="181"/>
      <c r="H93" s="182"/>
      <c r="I93" s="183">
        <f t="shared" si="0"/>
        <v>80</v>
      </c>
      <c r="J93" s="183">
        <f t="shared" si="1"/>
        <v>0</v>
      </c>
      <c r="K93" s="183">
        <f t="shared" si="0"/>
        <v>80</v>
      </c>
      <c r="L93" s="183">
        <f t="shared" si="1"/>
        <v>0</v>
      </c>
      <c r="M93" s="183">
        <f t="shared" ref="M93" si="136">CODE(M36)</f>
        <v>80</v>
      </c>
      <c r="N93" s="183">
        <f t="shared" ref="N93" si="137">IF(M93=78,1,0)</f>
        <v>0</v>
      </c>
      <c r="O93" s="183">
        <f t="shared" ref="O93" si="138">CODE(O36)</f>
        <v>80</v>
      </c>
      <c r="P93" s="183">
        <f t="shared" ref="P93" si="139">IF(O93=78,1,0)</f>
        <v>0</v>
      </c>
      <c r="Q93" s="183">
        <f t="shared" ref="Q93" si="140">CODE(Q36)</f>
        <v>80</v>
      </c>
      <c r="R93" s="183">
        <f t="shared" ref="R93" si="141">IF(Q93=78,1,0)</f>
        <v>0</v>
      </c>
      <c r="S93" s="183"/>
      <c r="T93" s="183">
        <f t="shared" ref="T93" si="142">CODE(T36)</f>
        <v>80</v>
      </c>
      <c r="U93" s="183">
        <f t="shared" si="9"/>
        <v>0</v>
      </c>
      <c r="V93" s="184"/>
    </row>
    <row r="94" spans="1:22">
      <c r="A94" s="133"/>
      <c r="B94" s="134"/>
      <c r="G94" s="181"/>
      <c r="H94" s="182"/>
      <c r="I94" s="183">
        <f t="shared" si="0"/>
        <v>80</v>
      </c>
      <c r="J94" s="183">
        <f t="shared" si="1"/>
        <v>0</v>
      </c>
      <c r="K94" s="183">
        <f t="shared" si="0"/>
        <v>80</v>
      </c>
      <c r="L94" s="183">
        <f t="shared" si="1"/>
        <v>0</v>
      </c>
      <c r="M94" s="183">
        <f t="shared" ref="M94" si="143">CODE(M37)</f>
        <v>80</v>
      </c>
      <c r="N94" s="183">
        <f t="shared" ref="N94" si="144">IF(M94=78,1,0)</f>
        <v>0</v>
      </c>
      <c r="O94" s="183">
        <f t="shared" ref="O94" si="145">CODE(O37)</f>
        <v>80</v>
      </c>
      <c r="P94" s="183">
        <f t="shared" ref="P94" si="146">IF(O94=78,1,0)</f>
        <v>0</v>
      </c>
      <c r="Q94" s="183">
        <f t="shared" ref="Q94" si="147">CODE(Q37)</f>
        <v>80</v>
      </c>
      <c r="R94" s="183">
        <f t="shared" ref="R94" si="148">IF(Q94=78,1,0)</f>
        <v>0</v>
      </c>
      <c r="S94" s="183"/>
      <c r="T94" s="183">
        <f t="shared" ref="T94" si="149">CODE(T37)</f>
        <v>80</v>
      </c>
      <c r="U94" s="183">
        <f t="shared" si="9"/>
        <v>0</v>
      </c>
      <c r="V94" s="184"/>
    </row>
    <row r="95" spans="1:22">
      <c r="A95" s="133"/>
      <c r="B95" s="134"/>
      <c r="G95" s="181"/>
      <c r="H95" s="182"/>
      <c r="I95" s="183">
        <f t="shared" si="0"/>
        <v>80</v>
      </c>
      <c r="J95" s="183">
        <f t="shared" si="1"/>
        <v>0</v>
      </c>
      <c r="K95" s="183">
        <f t="shared" si="0"/>
        <v>80</v>
      </c>
      <c r="L95" s="183">
        <f t="shared" si="1"/>
        <v>0</v>
      </c>
      <c r="M95" s="183">
        <f t="shared" ref="M95" si="150">CODE(M38)</f>
        <v>80</v>
      </c>
      <c r="N95" s="183">
        <f t="shared" ref="N95" si="151">IF(M95=78,1,0)</f>
        <v>0</v>
      </c>
      <c r="O95" s="183">
        <f t="shared" ref="O95" si="152">CODE(O38)</f>
        <v>80</v>
      </c>
      <c r="P95" s="183">
        <f t="shared" ref="P95" si="153">IF(O95=78,1,0)</f>
        <v>0</v>
      </c>
      <c r="Q95" s="183">
        <f t="shared" ref="Q95" si="154">CODE(Q38)</f>
        <v>80</v>
      </c>
      <c r="R95" s="183">
        <f t="shared" ref="R95" si="155">IF(Q95=78,1,0)</f>
        <v>0</v>
      </c>
      <c r="S95" s="183"/>
      <c r="T95" s="183">
        <f t="shared" ref="T95" si="156">CODE(T38)</f>
        <v>80</v>
      </c>
      <c r="U95" s="183">
        <f t="shared" si="9"/>
        <v>0</v>
      </c>
      <c r="V95" s="184"/>
    </row>
    <row r="96" spans="1:22">
      <c r="A96" s="133"/>
      <c r="B96" s="134"/>
      <c r="G96" s="181"/>
      <c r="H96" s="182"/>
      <c r="I96" s="183">
        <f t="shared" si="0"/>
        <v>80</v>
      </c>
      <c r="J96" s="183">
        <f t="shared" si="1"/>
        <v>0</v>
      </c>
      <c r="K96" s="183">
        <f t="shared" si="0"/>
        <v>80</v>
      </c>
      <c r="L96" s="183">
        <f t="shared" si="1"/>
        <v>0</v>
      </c>
      <c r="M96" s="183">
        <f t="shared" ref="M96" si="157">CODE(M39)</f>
        <v>80</v>
      </c>
      <c r="N96" s="183">
        <f t="shared" ref="N96" si="158">IF(M96=78,1,0)</f>
        <v>0</v>
      </c>
      <c r="O96" s="183">
        <f t="shared" ref="O96" si="159">CODE(O39)</f>
        <v>80</v>
      </c>
      <c r="P96" s="183">
        <f t="shared" ref="P96" si="160">IF(O96=78,1,0)</f>
        <v>0</v>
      </c>
      <c r="Q96" s="183">
        <f t="shared" ref="Q96" si="161">CODE(Q39)</f>
        <v>80</v>
      </c>
      <c r="R96" s="183">
        <f t="shared" ref="R96" si="162">IF(Q96=78,1,0)</f>
        <v>0</v>
      </c>
      <c r="S96" s="183"/>
      <c r="T96" s="183">
        <f t="shared" ref="T96" si="163">CODE(T39)</f>
        <v>80</v>
      </c>
      <c r="U96" s="183">
        <f t="shared" si="9"/>
        <v>0</v>
      </c>
      <c r="V96" s="184"/>
    </row>
    <row r="97" spans="1:22">
      <c r="A97" s="133"/>
      <c r="B97" s="134"/>
      <c r="G97" s="181"/>
      <c r="H97" s="182"/>
      <c r="I97" s="183">
        <f t="shared" si="0"/>
        <v>80</v>
      </c>
      <c r="J97" s="183">
        <f t="shared" si="1"/>
        <v>0</v>
      </c>
      <c r="K97" s="183">
        <f t="shared" si="0"/>
        <v>80</v>
      </c>
      <c r="L97" s="183">
        <f t="shared" si="1"/>
        <v>0</v>
      </c>
      <c r="M97" s="183">
        <f t="shared" ref="M97" si="164">CODE(M40)</f>
        <v>80</v>
      </c>
      <c r="N97" s="183">
        <f t="shared" ref="N97" si="165">IF(M97=78,1,0)</f>
        <v>0</v>
      </c>
      <c r="O97" s="183">
        <f t="shared" ref="O97" si="166">CODE(O40)</f>
        <v>80</v>
      </c>
      <c r="P97" s="183">
        <f t="shared" ref="P97" si="167">IF(O97=78,1,0)</f>
        <v>0</v>
      </c>
      <c r="Q97" s="183">
        <f t="shared" ref="Q97" si="168">CODE(Q40)</f>
        <v>80</v>
      </c>
      <c r="R97" s="183">
        <f t="shared" ref="R97" si="169">IF(Q97=78,1,0)</f>
        <v>0</v>
      </c>
      <c r="S97" s="183"/>
      <c r="T97" s="183">
        <f t="shared" ref="T97" si="170">CODE(T40)</f>
        <v>80</v>
      </c>
      <c r="U97" s="183">
        <f t="shared" si="9"/>
        <v>0</v>
      </c>
      <c r="V97" s="184"/>
    </row>
    <row r="98" spans="1:22">
      <c r="A98" s="133"/>
      <c r="B98" s="134"/>
      <c r="G98" s="181"/>
      <c r="H98" s="182"/>
      <c r="I98" s="183">
        <f t="shared" si="0"/>
        <v>80</v>
      </c>
      <c r="J98" s="183">
        <f t="shared" si="1"/>
        <v>0</v>
      </c>
      <c r="K98" s="183">
        <f t="shared" si="0"/>
        <v>80</v>
      </c>
      <c r="L98" s="183">
        <f t="shared" si="1"/>
        <v>0</v>
      </c>
      <c r="M98" s="183">
        <f t="shared" ref="M98" si="171">CODE(M41)</f>
        <v>80</v>
      </c>
      <c r="N98" s="183">
        <f t="shared" ref="N98" si="172">IF(M98=78,1,0)</f>
        <v>0</v>
      </c>
      <c r="O98" s="183">
        <f t="shared" ref="O98" si="173">CODE(O41)</f>
        <v>80</v>
      </c>
      <c r="P98" s="183">
        <f t="shared" ref="P98" si="174">IF(O98=78,1,0)</f>
        <v>0</v>
      </c>
      <c r="Q98" s="183">
        <f t="shared" ref="Q98" si="175">CODE(Q41)</f>
        <v>80</v>
      </c>
      <c r="R98" s="183">
        <f t="shared" ref="R98" si="176">IF(Q98=78,1,0)</f>
        <v>0</v>
      </c>
      <c r="S98" s="183"/>
      <c r="T98" s="183">
        <f t="shared" ref="T98" si="177">CODE(T41)</f>
        <v>80</v>
      </c>
      <c r="U98" s="183">
        <f t="shared" si="9"/>
        <v>0</v>
      </c>
      <c r="V98" s="184"/>
    </row>
    <row r="99" spans="1:22">
      <c r="A99" s="133"/>
      <c r="B99" s="134"/>
      <c r="G99" s="181"/>
      <c r="H99" s="182"/>
      <c r="I99" s="183">
        <f t="shared" si="0"/>
        <v>80</v>
      </c>
      <c r="J99" s="183">
        <f t="shared" si="1"/>
        <v>0</v>
      </c>
      <c r="K99" s="183">
        <f t="shared" si="0"/>
        <v>80</v>
      </c>
      <c r="L99" s="183">
        <f t="shared" si="1"/>
        <v>0</v>
      </c>
      <c r="M99" s="183">
        <f t="shared" ref="M99" si="178">CODE(M42)</f>
        <v>80</v>
      </c>
      <c r="N99" s="183">
        <f t="shared" ref="N99" si="179">IF(M99=78,1,0)</f>
        <v>0</v>
      </c>
      <c r="O99" s="183">
        <f t="shared" ref="O99" si="180">CODE(O42)</f>
        <v>80</v>
      </c>
      <c r="P99" s="183">
        <f t="shared" ref="P99" si="181">IF(O99=78,1,0)</f>
        <v>0</v>
      </c>
      <c r="Q99" s="183">
        <f t="shared" ref="Q99" si="182">CODE(Q42)</f>
        <v>80</v>
      </c>
      <c r="R99" s="183">
        <f t="shared" ref="R99" si="183">IF(Q99=78,1,0)</f>
        <v>0</v>
      </c>
      <c r="S99" s="183"/>
      <c r="T99" s="183">
        <f t="shared" ref="T99" si="184">CODE(T42)</f>
        <v>80</v>
      </c>
      <c r="U99" s="183">
        <f t="shared" si="9"/>
        <v>0</v>
      </c>
      <c r="V99" s="184"/>
    </row>
    <row r="100" spans="1:22">
      <c r="A100" s="133"/>
      <c r="B100" s="134"/>
      <c r="G100" s="181"/>
      <c r="H100" s="182"/>
      <c r="I100" s="183">
        <f t="shared" si="0"/>
        <v>80</v>
      </c>
      <c r="J100" s="183">
        <f t="shared" si="1"/>
        <v>0</v>
      </c>
      <c r="K100" s="183">
        <f t="shared" si="0"/>
        <v>80</v>
      </c>
      <c r="L100" s="183">
        <f t="shared" si="1"/>
        <v>0</v>
      </c>
      <c r="M100" s="183">
        <f t="shared" ref="M100" si="185">CODE(M43)</f>
        <v>80</v>
      </c>
      <c r="N100" s="183">
        <f t="shared" ref="N100" si="186">IF(M100=78,1,0)</f>
        <v>0</v>
      </c>
      <c r="O100" s="183">
        <f t="shared" ref="O100" si="187">CODE(O43)</f>
        <v>80</v>
      </c>
      <c r="P100" s="183">
        <f t="shared" ref="P100" si="188">IF(O100=78,1,0)</f>
        <v>0</v>
      </c>
      <c r="Q100" s="183">
        <f t="shared" ref="Q100" si="189">CODE(Q43)</f>
        <v>80</v>
      </c>
      <c r="R100" s="183">
        <f t="shared" ref="R100" si="190">IF(Q100=78,1,0)</f>
        <v>0</v>
      </c>
      <c r="S100" s="183"/>
      <c r="T100" s="183">
        <f t="shared" ref="T100" si="191">CODE(T43)</f>
        <v>80</v>
      </c>
      <c r="U100" s="183">
        <f t="shared" si="9"/>
        <v>0</v>
      </c>
      <c r="V100" s="184"/>
    </row>
    <row r="101" spans="1:22">
      <c r="A101" s="133"/>
      <c r="B101" s="134"/>
      <c r="G101" s="181"/>
      <c r="H101" s="182"/>
      <c r="I101" s="183">
        <f t="shared" si="0"/>
        <v>80</v>
      </c>
      <c r="J101" s="183">
        <f t="shared" si="1"/>
        <v>0</v>
      </c>
      <c r="K101" s="183">
        <f t="shared" si="0"/>
        <v>80</v>
      </c>
      <c r="L101" s="183">
        <f t="shared" si="1"/>
        <v>0</v>
      </c>
      <c r="M101" s="183">
        <f t="shared" ref="M101" si="192">CODE(M44)</f>
        <v>80</v>
      </c>
      <c r="N101" s="183">
        <f t="shared" ref="N101" si="193">IF(M101=78,1,0)</f>
        <v>0</v>
      </c>
      <c r="O101" s="183">
        <f t="shared" ref="O101" si="194">CODE(O44)</f>
        <v>80</v>
      </c>
      <c r="P101" s="183">
        <f t="shared" ref="P101" si="195">IF(O101=78,1,0)</f>
        <v>0</v>
      </c>
      <c r="Q101" s="183">
        <f t="shared" ref="Q101" si="196">CODE(Q44)</f>
        <v>80</v>
      </c>
      <c r="R101" s="183">
        <f t="shared" ref="R101" si="197">IF(Q101=78,1,0)</f>
        <v>0</v>
      </c>
      <c r="S101" s="183"/>
      <c r="T101" s="183">
        <f t="shared" ref="T101" si="198">CODE(T44)</f>
        <v>80</v>
      </c>
      <c r="U101" s="183">
        <f t="shared" si="9"/>
        <v>0</v>
      </c>
      <c r="V101" s="184"/>
    </row>
    <row r="102" spans="1:22">
      <c r="A102" s="133"/>
      <c r="B102" s="134"/>
      <c r="G102" s="181"/>
      <c r="H102" s="182"/>
      <c r="I102" s="183">
        <f t="shared" si="0"/>
        <v>80</v>
      </c>
      <c r="J102" s="183">
        <f t="shared" si="1"/>
        <v>0</v>
      </c>
      <c r="K102" s="183">
        <f t="shared" si="0"/>
        <v>80</v>
      </c>
      <c r="L102" s="183">
        <f t="shared" si="1"/>
        <v>0</v>
      </c>
      <c r="M102" s="183">
        <f t="shared" ref="M102" si="199">CODE(M45)</f>
        <v>80</v>
      </c>
      <c r="N102" s="183">
        <f t="shared" ref="N102" si="200">IF(M102=78,1,0)</f>
        <v>0</v>
      </c>
      <c r="O102" s="183">
        <f t="shared" ref="O102" si="201">CODE(O45)</f>
        <v>80</v>
      </c>
      <c r="P102" s="183">
        <f t="shared" ref="P102" si="202">IF(O102=78,1,0)</f>
        <v>0</v>
      </c>
      <c r="Q102" s="183">
        <f t="shared" ref="Q102" si="203">CODE(Q45)</f>
        <v>80</v>
      </c>
      <c r="R102" s="183">
        <f t="shared" ref="R102" si="204">IF(Q102=78,1,0)</f>
        <v>0</v>
      </c>
      <c r="S102" s="183"/>
      <c r="T102" s="183">
        <f t="shared" ref="T102" si="205">CODE(T45)</f>
        <v>80</v>
      </c>
      <c r="U102" s="183">
        <f t="shared" si="9"/>
        <v>0</v>
      </c>
      <c r="V102" s="184"/>
    </row>
    <row r="103" spans="1:22">
      <c r="A103" s="133"/>
      <c r="B103" s="134"/>
      <c r="G103" s="181"/>
      <c r="H103" s="182"/>
      <c r="I103" s="183">
        <f t="shared" si="0"/>
        <v>80</v>
      </c>
      <c r="J103" s="183">
        <f t="shared" si="1"/>
        <v>0</v>
      </c>
      <c r="K103" s="183">
        <f t="shared" si="0"/>
        <v>80</v>
      </c>
      <c r="L103" s="183">
        <f t="shared" si="1"/>
        <v>0</v>
      </c>
      <c r="M103" s="183">
        <f t="shared" ref="M103" si="206">CODE(M46)</f>
        <v>80</v>
      </c>
      <c r="N103" s="183">
        <f t="shared" ref="N103" si="207">IF(M103=78,1,0)</f>
        <v>0</v>
      </c>
      <c r="O103" s="183">
        <f t="shared" ref="O103" si="208">CODE(O46)</f>
        <v>80</v>
      </c>
      <c r="P103" s="183">
        <f t="shared" ref="P103" si="209">IF(O103=78,1,0)</f>
        <v>0</v>
      </c>
      <c r="Q103" s="183">
        <f t="shared" ref="Q103" si="210">CODE(Q46)</f>
        <v>80</v>
      </c>
      <c r="R103" s="183">
        <f t="shared" ref="R103" si="211">IF(Q103=78,1,0)</f>
        <v>0</v>
      </c>
      <c r="S103" s="183"/>
      <c r="T103" s="183">
        <f t="shared" ref="T103" si="212">CODE(T46)</f>
        <v>80</v>
      </c>
      <c r="U103" s="183">
        <f t="shared" si="9"/>
        <v>0</v>
      </c>
      <c r="V103" s="184"/>
    </row>
    <row r="104" spans="1:22">
      <c r="A104" s="133"/>
      <c r="B104" s="134"/>
      <c r="G104" s="181"/>
      <c r="H104" s="182"/>
      <c r="I104" s="183">
        <f t="shared" si="0"/>
        <v>80</v>
      </c>
      <c r="J104" s="183">
        <f t="shared" si="1"/>
        <v>0</v>
      </c>
      <c r="K104" s="183">
        <f t="shared" si="0"/>
        <v>80</v>
      </c>
      <c r="L104" s="183">
        <f t="shared" si="1"/>
        <v>0</v>
      </c>
      <c r="M104" s="183">
        <f t="shared" ref="M104" si="213">CODE(M47)</f>
        <v>80</v>
      </c>
      <c r="N104" s="183">
        <f t="shared" ref="N104" si="214">IF(M104=78,1,0)</f>
        <v>0</v>
      </c>
      <c r="O104" s="183">
        <f t="shared" ref="O104" si="215">CODE(O47)</f>
        <v>80</v>
      </c>
      <c r="P104" s="183">
        <f t="shared" ref="P104" si="216">IF(O104=78,1,0)</f>
        <v>0</v>
      </c>
      <c r="Q104" s="183">
        <f t="shared" ref="Q104" si="217">CODE(Q47)</f>
        <v>80</v>
      </c>
      <c r="R104" s="183">
        <f t="shared" ref="R104" si="218">IF(Q104=78,1,0)</f>
        <v>0</v>
      </c>
      <c r="S104" s="183"/>
      <c r="T104" s="183">
        <f t="shared" ref="T104" si="219">CODE(T47)</f>
        <v>80</v>
      </c>
      <c r="U104" s="183">
        <f t="shared" si="9"/>
        <v>0</v>
      </c>
      <c r="V104" s="184"/>
    </row>
    <row r="105" spans="1:22">
      <c r="A105" s="133"/>
      <c r="B105" s="134"/>
      <c r="G105" s="181"/>
      <c r="H105" s="182"/>
      <c r="I105" s="183">
        <f t="shared" si="0"/>
        <v>80</v>
      </c>
      <c r="J105" s="183">
        <f t="shared" si="1"/>
        <v>0</v>
      </c>
      <c r="K105" s="183">
        <f t="shared" si="0"/>
        <v>80</v>
      </c>
      <c r="L105" s="183">
        <f t="shared" si="1"/>
        <v>0</v>
      </c>
      <c r="M105" s="183">
        <f t="shared" ref="M105" si="220">CODE(M48)</f>
        <v>80</v>
      </c>
      <c r="N105" s="183">
        <f t="shared" ref="N105" si="221">IF(M105=78,1,0)</f>
        <v>0</v>
      </c>
      <c r="O105" s="183">
        <f t="shared" ref="O105" si="222">CODE(O48)</f>
        <v>80</v>
      </c>
      <c r="P105" s="183">
        <f t="shared" ref="P105" si="223">IF(O105=78,1,0)</f>
        <v>0</v>
      </c>
      <c r="Q105" s="183">
        <f t="shared" ref="Q105" si="224">CODE(Q48)</f>
        <v>80</v>
      </c>
      <c r="R105" s="183">
        <f t="shared" ref="R105" si="225">IF(Q105=78,1,0)</f>
        <v>0</v>
      </c>
      <c r="S105" s="183"/>
      <c r="T105" s="183">
        <f t="shared" ref="T105" si="226">CODE(T48)</f>
        <v>80</v>
      </c>
      <c r="U105" s="183">
        <f t="shared" si="9"/>
        <v>0</v>
      </c>
      <c r="V105" s="184"/>
    </row>
    <row r="106" spans="1:22">
      <c r="A106" s="133"/>
      <c r="B106" s="134"/>
      <c r="G106" s="181"/>
      <c r="H106" s="182"/>
      <c r="I106" s="183">
        <f t="shared" si="0"/>
        <v>80</v>
      </c>
      <c r="J106" s="183">
        <f t="shared" si="1"/>
        <v>0</v>
      </c>
      <c r="K106" s="183">
        <f t="shared" si="0"/>
        <v>80</v>
      </c>
      <c r="L106" s="183">
        <f t="shared" si="1"/>
        <v>0</v>
      </c>
      <c r="M106" s="183">
        <f t="shared" ref="M106" si="227">CODE(M49)</f>
        <v>80</v>
      </c>
      <c r="N106" s="183">
        <f t="shared" ref="N106" si="228">IF(M106=78,1,0)</f>
        <v>0</v>
      </c>
      <c r="O106" s="183">
        <f t="shared" ref="O106" si="229">CODE(O49)</f>
        <v>80</v>
      </c>
      <c r="P106" s="183">
        <f t="shared" ref="P106" si="230">IF(O106=78,1,0)</f>
        <v>0</v>
      </c>
      <c r="Q106" s="183">
        <f t="shared" ref="Q106" si="231">CODE(Q49)</f>
        <v>80</v>
      </c>
      <c r="R106" s="183">
        <f t="shared" ref="R106" si="232">IF(Q106=78,1,0)</f>
        <v>0</v>
      </c>
      <c r="S106" s="183"/>
      <c r="T106" s="183">
        <f t="shared" ref="T106" si="233">CODE(T49)</f>
        <v>80</v>
      </c>
      <c r="U106" s="183">
        <f t="shared" si="9"/>
        <v>0</v>
      </c>
      <c r="V106" s="184"/>
    </row>
    <row r="107" spans="1:22">
      <c r="A107" s="133"/>
      <c r="B107" s="134"/>
      <c r="G107" s="181"/>
      <c r="H107" s="182"/>
      <c r="I107" s="183">
        <f t="shared" si="0"/>
        <v>80</v>
      </c>
      <c r="J107" s="183">
        <f t="shared" si="1"/>
        <v>0</v>
      </c>
      <c r="K107" s="183">
        <f t="shared" si="0"/>
        <v>80</v>
      </c>
      <c r="L107" s="183">
        <f t="shared" si="1"/>
        <v>0</v>
      </c>
      <c r="M107" s="183">
        <f t="shared" ref="M107" si="234">CODE(M50)</f>
        <v>80</v>
      </c>
      <c r="N107" s="183">
        <f t="shared" ref="N107" si="235">IF(M107=78,1,0)</f>
        <v>0</v>
      </c>
      <c r="O107" s="183">
        <f t="shared" ref="O107" si="236">CODE(O50)</f>
        <v>80</v>
      </c>
      <c r="P107" s="183">
        <f t="shared" ref="P107" si="237">IF(O107=78,1,0)</f>
        <v>0</v>
      </c>
      <c r="Q107" s="183">
        <f t="shared" ref="Q107" si="238">CODE(Q50)</f>
        <v>80</v>
      </c>
      <c r="R107" s="183">
        <f t="shared" ref="R107" si="239">IF(Q107=78,1,0)</f>
        <v>0</v>
      </c>
      <c r="S107" s="183"/>
      <c r="T107" s="183">
        <f t="shared" ref="T107" si="240">CODE(T50)</f>
        <v>80</v>
      </c>
      <c r="U107" s="183">
        <f t="shared" si="9"/>
        <v>0</v>
      </c>
      <c r="V107" s="184"/>
    </row>
    <row r="108" spans="1:22">
      <c r="A108" s="133"/>
      <c r="B108" s="134"/>
      <c r="G108" s="181"/>
      <c r="H108" s="182"/>
      <c r="I108" s="183">
        <f t="shared" si="0"/>
        <v>80</v>
      </c>
      <c r="J108" s="183">
        <f t="shared" si="1"/>
        <v>0</v>
      </c>
      <c r="K108" s="183">
        <f t="shared" si="0"/>
        <v>80</v>
      </c>
      <c r="L108" s="183">
        <f t="shared" si="1"/>
        <v>0</v>
      </c>
      <c r="M108" s="183">
        <f t="shared" ref="M108" si="241">CODE(M51)</f>
        <v>80</v>
      </c>
      <c r="N108" s="183">
        <f t="shared" ref="N108" si="242">IF(M108=78,1,0)</f>
        <v>0</v>
      </c>
      <c r="O108" s="183">
        <f t="shared" ref="O108" si="243">CODE(O51)</f>
        <v>80</v>
      </c>
      <c r="P108" s="183">
        <f t="shared" ref="P108" si="244">IF(O108=78,1,0)</f>
        <v>0</v>
      </c>
      <c r="Q108" s="183">
        <f t="shared" ref="Q108" si="245">CODE(Q51)</f>
        <v>80</v>
      </c>
      <c r="R108" s="183">
        <f t="shared" ref="R108" si="246">IF(Q108=78,1,0)</f>
        <v>0</v>
      </c>
      <c r="S108" s="183"/>
      <c r="T108" s="183">
        <f t="shared" ref="T108" si="247">CODE(T51)</f>
        <v>80</v>
      </c>
      <c r="U108" s="183">
        <f t="shared" si="9"/>
        <v>0</v>
      </c>
      <c r="V108" s="184"/>
    </row>
    <row r="109" spans="1:22">
      <c r="A109" s="133"/>
      <c r="B109" s="134"/>
      <c r="G109" s="181"/>
      <c r="H109" s="182"/>
      <c r="I109" s="183">
        <f t="shared" si="0"/>
        <v>80</v>
      </c>
      <c r="J109" s="183">
        <f t="shared" si="1"/>
        <v>0</v>
      </c>
      <c r="K109" s="183">
        <f t="shared" si="0"/>
        <v>80</v>
      </c>
      <c r="L109" s="183">
        <f t="shared" si="1"/>
        <v>0</v>
      </c>
      <c r="M109" s="183">
        <f t="shared" ref="M109" si="248">CODE(M52)</f>
        <v>80</v>
      </c>
      <c r="N109" s="183">
        <f t="shared" ref="N109" si="249">IF(M109=78,1,0)</f>
        <v>0</v>
      </c>
      <c r="O109" s="183">
        <f t="shared" ref="O109" si="250">CODE(O52)</f>
        <v>80</v>
      </c>
      <c r="P109" s="183">
        <f t="shared" ref="P109" si="251">IF(O109=78,1,0)</f>
        <v>0</v>
      </c>
      <c r="Q109" s="183">
        <f t="shared" ref="Q109" si="252">CODE(Q52)</f>
        <v>80</v>
      </c>
      <c r="R109" s="183">
        <f t="shared" ref="R109" si="253">IF(Q109=78,1,0)</f>
        <v>0</v>
      </c>
      <c r="S109" s="183"/>
      <c r="T109" s="183">
        <f t="shared" ref="T109" si="254">CODE(T52)</f>
        <v>80</v>
      </c>
      <c r="U109" s="183">
        <f t="shared" si="9"/>
        <v>0</v>
      </c>
      <c r="V109" s="184"/>
    </row>
    <row r="110" spans="1:22">
      <c r="A110" s="133"/>
      <c r="B110" s="134"/>
      <c r="G110" s="181"/>
      <c r="H110" s="182"/>
      <c r="I110" s="183">
        <f t="shared" si="0"/>
        <v>80</v>
      </c>
      <c r="J110" s="183">
        <f t="shared" si="1"/>
        <v>0</v>
      </c>
      <c r="K110" s="183">
        <f t="shared" si="0"/>
        <v>80</v>
      </c>
      <c r="L110" s="183">
        <f t="shared" si="1"/>
        <v>0</v>
      </c>
      <c r="M110" s="183">
        <f t="shared" ref="M110" si="255">CODE(M53)</f>
        <v>80</v>
      </c>
      <c r="N110" s="183">
        <f t="shared" ref="N110" si="256">IF(M110=78,1,0)</f>
        <v>0</v>
      </c>
      <c r="O110" s="183">
        <f t="shared" ref="O110" si="257">CODE(O53)</f>
        <v>80</v>
      </c>
      <c r="P110" s="183">
        <f t="shared" ref="P110" si="258">IF(O110=78,1,0)</f>
        <v>0</v>
      </c>
      <c r="Q110" s="183">
        <f t="shared" ref="Q110" si="259">CODE(Q53)</f>
        <v>80</v>
      </c>
      <c r="R110" s="183">
        <f t="shared" ref="R110" si="260">IF(Q110=78,1,0)</f>
        <v>0</v>
      </c>
      <c r="S110" s="183"/>
      <c r="T110" s="183">
        <f t="shared" ref="T110" si="261">CODE(T53)</f>
        <v>80</v>
      </c>
      <c r="U110" s="183">
        <f t="shared" si="9"/>
        <v>0</v>
      </c>
      <c r="V110" s="184"/>
    </row>
    <row r="111" spans="1:22">
      <c r="A111" s="133"/>
      <c r="B111" s="134"/>
      <c r="G111" s="181"/>
      <c r="H111" s="182"/>
      <c r="I111" s="183">
        <f t="shared" si="0"/>
        <v>80</v>
      </c>
      <c r="J111" s="183">
        <f t="shared" si="1"/>
        <v>0</v>
      </c>
      <c r="K111" s="183">
        <f t="shared" si="0"/>
        <v>80</v>
      </c>
      <c r="L111" s="183">
        <f t="shared" si="1"/>
        <v>0</v>
      </c>
      <c r="M111" s="183">
        <f t="shared" ref="M111" si="262">CODE(M54)</f>
        <v>80</v>
      </c>
      <c r="N111" s="183">
        <f t="shared" ref="N111" si="263">IF(M111=78,1,0)</f>
        <v>0</v>
      </c>
      <c r="O111" s="183">
        <f t="shared" ref="O111" si="264">CODE(O54)</f>
        <v>80</v>
      </c>
      <c r="P111" s="183">
        <f t="shared" ref="P111" si="265">IF(O111=78,1,0)</f>
        <v>0</v>
      </c>
      <c r="Q111" s="183">
        <f t="shared" ref="Q111" si="266">CODE(Q54)</f>
        <v>80</v>
      </c>
      <c r="R111" s="183">
        <f t="shared" ref="R111" si="267">IF(Q111=78,1,0)</f>
        <v>0</v>
      </c>
      <c r="S111" s="183"/>
      <c r="T111" s="183">
        <f t="shared" ref="T111" si="268">CODE(T54)</f>
        <v>80</v>
      </c>
      <c r="U111" s="183">
        <f t="shared" si="9"/>
        <v>0</v>
      </c>
      <c r="V111" s="184"/>
    </row>
    <row r="112" spans="1:22">
      <c r="A112" s="133"/>
      <c r="B112" s="134"/>
      <c r="G112" s="181"/>
      <c r="H112" s="182"/>
      <c r="I112" s="183">
        <f t="shared" si="0"/>
        <v>80</v>
      </c>
      <c r="J112" s="183">
        <f t="shared" si="1"/>
        <v>0</v>
      </c>
      <c r="K112" s="183">
        <f t="shared" si="0"/>
        <v>80</v>
      </c>
      <c r="L112" s="183">
        <f t="shared" si="1"/>
        <v>0</v>
      </c>
      <c r="M112" s="183">
        <f t="shared" ref="M112" si="269">CODE(M55)</f>
        <v>80</v>
      </c>
      <c r="N112" s="183">
        <f t="shared" ref="N112" si="270">IF(M112=78,1,0)</f>
        <v>0</v>
      </c>
      <c r="O112" s="183">
        <f t="shared" ref="O112" si="271">CODE(O55)</f>
        <v>80</v>
      </c>
      <c r="P112" s="183">
        <f t="shared" ref="P112" si="272">IF(O112=78,1,0)</f>
        <v>0</v>
      </c>
      <c r="Q112" s="183">
        <f t="shared" ref="Q112" si="273">CODE(Q55)</f>
        <v>80</v>
      </c>
      <c r="R112" s="183">
        <f t="shared" ref="R112" si="274">IF(Q112=78,1,0)</f>
        <v>0</v>
      </c>
      <c r="S112" s="183"/>
      <c r="T112" s="183">
        <f t="shared" ref="T112" si="275">CODE(T55)</f>
        <v>80</v>
      </c>
      <c r="U112" s="183">
        <f t="shared" si="9"/>
        <v>0</v>
      </c>
      <c r="V112" s="184"/>
    </row>
    <row r="113" spans="1:22">
      <c r="A113" s="133"/>
      <c r="B113" s="134"/>
      <c r="G113" s="181"/>
      <c r="H113" s="182"/>
      <c r="I113" s="183">
        <f t="shared" si="0"/>
        <v>80</v>
      </c>
      <c r="J113" s="183">
        <f t="shared" si="1"/>
        <v>0</v>
      </c>
      <c r="K113" s="183">
        <f t="shared" si="0"/>
        <v>80</v>
      </c>
      <c r="L113" s="183">
        <f t="shared" si="1"/>
        <v>0</v>
      </c>
      <c r="M113" s="183">
        <f t="shared" ref="M113" si="276">CODE(M56)</f>
        <v>80</v>
      </c>
      <c r="N113" s="183">
        <f t="shared" ref="N113" si="277">IF(M113=78,1,0)</f>
        <v>0</v>
      </c>
      <c r="O113" s="183">
        <f t="shared" ref="O113" si="278">CODE(O56)</f>
        <v>80</v>
      </c>
      <c r="P113" s="183">
        <f t="shared" ref="P113" si="279">IF(O113=78,1,0)</f>
        <v>0</v>
      </c>
      <c r="Q113" s="183">
        <f t="shared" ref="Q113" si="280">CODE(Q56)</f>
        <v>80</v>
      </c>
      <c r="R113" s="183">
        <f t="shared" ref="R113" si="281">IF(Q113=78,1,0)</f>
        <v>0</v>
      </c>
      <c r="S113" s="183"/>
      <c r="T113" s="183">
        <f t="shared" ref="T113" si="282">CODE(T56)</f>
        <v>80</v>
      </c>
      <c r="U113" s="183">
        <f t="shared" si="9"/>
        <v>0</v>
      </c>
      <c r="V113" s="184"/>
    </row>
    <row r="114" spans="1:22">
      <c r="A114" s="133"/>
      <c r="B114" s="134"/>
      <c r="G114" s="181"/>
      <c r="H114" s="182"/>
      <c r="I114" s="183">
        <f t="shared" si="0"/>
        <v>80</v>
      </c>
      <c r="J114" s="183">
        <f t="shared" si="1"/>
        <v>0</v>
      </c>
      <c r="K114" s="183">
        <f t="shared" si="0"/>
        <v>80</v>
      </c>
      <c r="L114" s="183">
        <f t="shared" si="1"/>
        <v>0</v>
      </c>
      <c r="M114" s="183">
        <f t="shared" ref="M114" si="283">CODE(M57)</f>
        <v>80</v>
      </c>
      <c r="N114" s="183">
        <f t="shared" ref="N114" si="284">IF(M114=78,1,0)</f>
        <v>0</v>
      </c>
      <c r="O114" s="183">
        <f t="shared" ref="O114" si="285">CODE(O57)</f>
        <v>80</v>
      </c>
      <c r="P114" s="183">
        <f t="shared" ref="P114" si="286">IF(O114=78,1,0)</f>
        <v>0</v>
      </c>
      <c r="Q114" s="183">
        <f t="shared" ref="Q114" si="287">CODE(Q57)</f>
        <v>80</v>
      </c>
      <c r="R114" s="183">
        <f t="shared" ref="R114" si="288">IF(Q114=78,1,0)</f>
        <v>0</v>
      </c>
      <c r="S114" s="183"/>
      <c r="T114" s="183">
        <f t="shared" ref="T114" si="289">CODE(T57)</f>
        <v>80</v>
      </c>
      <c r="U114" s="183">
        <f t="shared" si="9"/>
        <v>0</v>
      </c>
      <c r="V114" s="184"/>
    </row>
    <row r="115" spans="1:22">
      <c r="A115" s="133"/>
      <c r="B115" s="134"/>
      <c r="G115" s="181"/>
      <c r="H115" s="182"/>
      <c r="I115" s="183">
        <f t="shared" si="0"/>
        <v>80</v>
      </c>
      <c r="J115" s="183">
        <f t="shared" si="1"/>
        <v>0</v>
      </c>
      <c r="K115" s="183">
        <f t="shared" si="0"/>
        <v>80</v>
      </c>
      <c r="L115" s="183">
        <f t="shared" si="1"/>
        <v>0</v>
      </c>
      <c r="M115" s="183">
        <f t="shared" ref="M115" si="290">CODE(M58)</f>
        <v>80</v>
      </c>
      <c r="N115" s="183">
        <f t="shared" ref="N115" si="291">IF(M115=78,1,0)</f>
        <v>0</v>
      </c>
      <c r="O115" s="183">
        <f t="shared" ref="O115" si="292">CODE(O58)</f>
        <v>80</v>
      </c>
      <c r="P115" s="183">
        <f t="shared" ref="P115" si="293">IF(O115=78,1,0)</f>
        <v>0</v>
      </c>
      <c r="Q115" s="183">
        <f t="shared" ref="Q115" si="294">CODE(Q58)</f>
        <v>80</v>
      </c>
      <c r="R115" s="183">
        <f t="shared" ref="R115" si="295">IF(Q115=78,1,0)</f>
        <v>0</v>
      </c>
      <c r="S115" s="183"/>
      <c r="T115" s="183">
        <f t="shared" ref="T115" si="296">CODE(T58)</f>
        <v>80</v>
      </c>
      <c r="U115" s="183">
        <f t="shared" si="9"/>
        <v>0</v>
      </c>
      <c r="V115" s="184"/>
    </row>
    <row r="116" spans="1:22">
      <c r="A116" s="133"/>
      <c r="B116" s="134"/>
      <c r="G116" s="181"/>
      <c r="H116" s="182"/>
      <c r="I116" s="183">
        <f t="shared" si="0"/>
        <v>80</v>
      </c>
      <c r="J116" s="183">
        <f t="shared" si="1"/>
        <v>0</v>
      </c>
      <c r="K116" s="183">
        <f t="shared" si="0"/>
        <v>80</v>
      </c>
      <c r="L116" s="183">
        <f t="shared" si="1"/>
        <v>0</v>
      </c>
      <c r="M116" s="183">
        <f t="shared" ref="M116" si="297">CODE(M59)</f>
        <v>80</v>
      </c>
      <c r="N116" s="183">
        <f t="shared" ref="N116" si="298">IF(M116=78,1,0)</f>
        <v>0</v>
      </c>
      <c r="O116" s="183">
        <f t="shared" ref="O116" si="299">CODE(O59)</f>
        <v>80</v>
      </c>
      <c r="P116" s="183">
        <f t="shared" ref="P116" si="300">IF(O116=78,1,0)</f>
        <v>0</v>
      </c>
      <c r="Q116" s="183">
        <f t="shared" ref="Q116" si="301">CODE(Q59)</f>
        <v>80</v>
      </c>
      <c r="R116" s="183">
        <f t="shared" ref="R116" si="302">IF(Q116=78,1,0)</f>
        <v>0</v>
      </c>
      <c r="S116" s="183"/>
      <c r="T116" s="183">
        <f t="shared" ref="T116" si="303">CODE(T59)</f>
        <v>80</v>
      </c>
      <c r="U116" s="183">
        <f t="shared" si="9"/>
        <v>0</v>
      </c>
      <c r="V116" s="184"/>
    </row>
    <row r="117" spans="1:22">
      <c r="A117" s="133"/>
      <c r="B117" s="134"/>
      <c r="G117" s="181"/>
      <c r="H117" s="182"/>
      <c r="I117" s="183">
        <f t="shared" si="0"/>
        <v>80</v>
      </c>
      <c r="J117" s="183">
        <f t="shared" si="1"/>
        <v>0</v>
      </c>
      <c r="K117" s="183">
        <f t="shared" si="0"/>
        <v>80</v>
      </c>
      <c r="L117" s="183">
        <f t="shared" si="1"/>
        <v>0</v>
      </c>
      <c r="M117" s="183">
        <f t="shared" ref="M117" si="304">CODE(M60)</f>
        <v>80</v>
      </c>
      <c r="N117" s="183">
        <f t="shared" ref="N117" si="305">IF(M117=78,1,0)</f>
        <v>0</v>
      </c>
      <c r="O117" s="183">
        <f t="shared" ref="O117" si="306">CODE(O60)</f>
        <v>80</v>
      </c>
      <c r="P117" s="183">
        <f t="shared" ref="P117" si="307">IF(O117=78,1,0)</f>
        <v>0</v>
      </c>
      <c r="Q117" s="183">
        <f t="shared" ref="Q117" si="308">CODE(Q60)</f>
        <v>80</v>
      </c>
      <c r="R117" s="183">
        <f t="shared" ref="R117" si="309">IF(Q117=78,1,0)</f>
        <v>0</v>
      </c>
      <c r="S117" s="183"/>
      <c r="T117" s="183">
        <f t="shared" ref="T117" si="310">CODE(T60)</f>
        <v>80</v>
      </c>
      <c r="U117" s="183">
        <f t="shared" si="9"/>
        <v>0</v>
      </c>
      <c r="V117" s="184"/>
    </row>
    <row r="118" spans="1:22">
      <c r="A118" s="133"/>
      <c r="B118" s="134"/>
      <c r="G118" s="181"/>
      <c r="H118" s="182"/>
      <c r="I118" s="183">
        <f t="shared" si="0"/>
        <v>80</v>
      </c>
      <c r="J118" s="183">
        <f t="shared" si="1"/>
        <v>0</v>
      </c>
      <c r="K118" s="183">
        <f t="shared" si="0"/>
        <v>80</v>
      </c>
      <c r="L118" s="183">
        <f t="shared" si="1"/>
        <v>0</v>
      </c>
      <c r="M118" s="183">
        <f t="shared" ref="M118" si="311">CODE(M61)</f>
        <v>80</v>
      </c>
      <c r="N118" s="183">
        <f t="shared" ref="N118" si="312">IF(M118=78,1,0)</f>
        <v>0</v>
      </c>
      <c r="O118" s="183">
        <f t="shared" ref="O118" si="313">CODE(O61)</f>
        <v>80</v>
      </c>
      <c r="P118" s="183">
        <f t="shared" ref="P118" si="314">IF(O118=78,1,0)</f>
        <v>0</v>
      </c>
      <c r="Q118" s="183">
        <f t="shared" ref="Q118" si="315">CODE(Q61)</f>
        <v>80</v>
      </c>
      <c r="R118" s="183">
        <f t="shared" ref="R118" si="316">IF(Q118=78,1,0)</f>
        <v>0</v>
      </c>
      <c r="S118" s="183"/>
      <c r="T118" s="183">
        <f t="shared" ref="T118" si="317">CODE(T61)</f>
        <v>80</v>
      </c>
      <c r="U118" s="183">
        <f t="shared" si="9"/>
        <v>0</v>
      </c>
      <c r="V118" s="184"/>
    </row>
    <row r="119" spans="1:22">
      <c r="A119" s="133"/>
      <c r="B119" s="134"/>
      <c r="G119" s="181"/>
      <c r="H119" s="182"/>
      <c r="I119" s="183">
        <f t="shared" si="0"/>
        <v>80</v>
      </c>
      <c r="J119" s="183">
        <f t="shared" si="1"/>
        <v>0</v>
      </c>
      <c r="K119" s="183">
        <f t="shared" si="0"/>
        <v>80</v>
      </c>
      <c r="L119" s="183">
        <f t="shared" si="1"/>
        <v>0</v>
      </c>
      <c r="M119" s="183">
        <f t="shared" ref="M119" si="318">CODE(M62)</f>
        <v>80</v>
      </c>
      <c r="N119" s="183">
        <f t="shared" ref="N119" si="319">IF(M119=78,1,0)</f>
        <v>0</v>
      </c>
      <c r="O119" s="183">
        <f t="shared" ref="O119" si="320">CODE(O62)</f>
        <v>80</v>
      </c>
      <c r="P119" s="183">
        <f t="shared" ref="P119" si="321">IF(O119=78,1,0)</f>
        <v>0</v>
      </c>
      <c r="Q119" s="183">
        <f t="shared" ref="Q119" si="322">CODE(Q62)</f>
        <v>80</v>
      </c>
      <c r="R119" s="183">
        <f t="shared" ref="R119" si="323">IF(Q119=78,1,0)</f>
        <v>0</v>
      </c>
      <c r="S119" s="183"/>
      <c r="T119" s="183">
        <f t="shared" ref="T119" si="324">CODE(T62)</f>
        <v>80</v>
      </c>
      <c r="U119" s="183">
        <f t="shared" si="9"/>
        <v>0</v>
      </c>
      <c r="V119" s="184"/>
    </row>
    <row r="120" spans="1:22">
      <c r="A120" s="133"/>
      <c r="B120" s="134"/>
      <c r="G120" s="181"/>
      <c r="H120" s="182"/>
      <c r="I120" s="183">
        <f t="shared" si="0"/>
        <v>80</v>
      </c>
      <c r="J120" s="183">
        <f t="shared" si="1"/>
        <v>0</v>
      </c>
      <c r="K120" s="183">
        <f t="shared" si="0"/>
        <v>80</v>
      </c>
      <c r="L120" s="183">
        <f t="shared" si="1"/>
        <v>0</v>
      </c>
      <c r="M120" s="183">
        <f t="shared" ref="M120" si="325">CODE(M63)</f>
        <v>80</v>
      </c>
      <c r="N120" s="183">
        <f t="shared" ref="N120" si="326">IF(M120=78,1,0)</f>
        <v>0</v>
      </c>
      <c r="O120" s="183">
        <f t="shared" ref="O120" si="327">CODE(O63)</f>
        <v>80</v>
      </c>
      <c r="P120" s="183">
        <f t="shared" ref="P120" si="328">IF(O120=78,1,0)</f>
        <v>0</v>
      </c>
      <c r="Q120" s="183">
        <f t="shared" ref="Q120" si="329">CODE(Q63)</f>
        <v>80</v>
      </c>
      <c r="R120" s="183">
        <f t="shared" ref="R120" si="330">IF(Q120=78,1,0)</f>
        <v>0</v>
      </c>
      <c r="S120" s="183"/>
      <c r="T120" s="183">
        <f t="shared" ref="T120" si="331">CODE(T63)</f>
        <v>80</v>
      </c>
      <c r="U120" s="183">
        <f t="shared" si="9"/>
        <v>0</v>
      </c>
      <c r="V120" s="184"/>
    </row>
    <row r="121" spans="1:22">
      <c r="A121" s="133"/>
      <c r="B121" s="134"/>
      <c r="G121" s="181"/>
      <c r="H121" s="182"/>
      <c r="I121" s="183">
        <f t="shared" si="0"/>
        <v>80</v>
      </c>
      <c r="J121" s="183">
        <f t="shared" si="1"/>
        <v>0</v>
      </c>
      <c r="K121" s="183">
        <f t="shared" si="0"/>
        <v>80</v>
      </c>
      <c r="L121" s="183">
        <f t="shared" si="1"/>
        <v>0</v>
      </c>
      <c r="M121" s="183">
        <f t="shared" ref="M121" si="332">CODE(M64)</f>
        <v>80</v>
      </c>
      <c r="N121" s="183">
        <f t="shared" ref="N121" si="333">IF(M121=78,1,0)</f>
        <v>0</v>
      </c>
      <c r="O121" s="183">
        <f t="shared" ref="O121" si="334">CODE(O64)</f>
        <v>80</v>
      </c>
      <c r="P121" s="183">
        <f t="shared" ref="P121" si="335">IF(O121=78,1,0)</f>
        <v>0</v>
      </c>
      <c r="Q121" s="183">
        <f t="shared" ref="Q121" si="336">CODE(Q64)</f>
        <v>80</v>
      </c>
      <c r="R121" s="183">
        <f t="shared" ref="R121" si="337">IF(Q121=78,1,0)</f>
        <v>0</v>
      </c>
      <c r="S121" s="183"/>
      <c r="T121" s="183">
        <f t="shared" ref="T121" si="338">CODE(T64)</f>
        <v>80</v>
      </c>
      <c r="U121" s="183">
        <f t="shared" si="9"/>
        <v>0</v>
      </c>
      <c r="V121" s="184"/>
    </row>
    <row r="122" spans="1:22">
      <c r="A122" s="133"/>
      <c r="B122" s="134"/>
      <c r="G122" s="181"/>
      <c r="H122" s="182"/>
      <c r="I122" s="183">
        <f t="shared" si="0"/>
        <v>80</v>
      </c>
      <c r="J122" s="183">
        <f t="shared" si="1"/>
        <v>0</v>
      </c>
      <c r="K122" s="183">
        <f t="shared" si="0"/>
        <v>80</v>
      </c>
      <c r="L122" s="183">
        <f t="shared" si="1"/>
        <v>0</v>
      </c>
      <c r="M122" s="183">
        <f t="shared" ref="M122" si="339">CODE(M65)</f>
        <v>80</v>
      </c>
      <c r="N122" s="183">
        <f t="shared" ref="N122" si="340">IF(M122=78,1,0)</f>
        <v>0</v>
      </c>
      <c r="O122" s="183">
        <f t="shared" ref="O122" si="341">CODE(O65)</f>
        <v>80</v>
      </c>
      <c r="P122" s="183">
        <f t="shared" ref="P122" si="342">IF(O122=78,1,0)</f>
        <v>0</v>
      </c>
      <c r="Q122" s="183">
        <f t="shared" ref="Q122" si="343">CODE(Q65)</f>
        <v>80</v>
      </c>
      <c r="R122" s="183">
        <f t="shared" ref="R122" si="344">IF(Q122=78,1,0)</f>
        <v>0</v>
      </c>
      <c r="S122" s="183"/>
      <c r="T122" s="183">
        <f t="shared" ref="T122" si="345">CODE(T65)</f>
        <v>80</v>
      </c>
      <c r="U122" s="183">
        <f t="shared" si="9"/>
        <v>0</v>
      </c>
      <c r="V122" s="184"/>
    </row>
    <row r="123" spans="1:22" ht="3.75" customHeight="1">
      <c r="A123" s="133"/>
      <c r="B123" s="134"/>
      <c r="G123" s="181"/>
      <c r="H123" s="182"/>
      <c r="I123" s="183"/>
      <c r="J123" s="183"/>
      <c r="K123" s="183"/>
      <c r="L123" s="183"/>
      <c r="M123" s="183"/>
      <c r="N123" s="183"/>
      <c r="O123" s="183"/>
      <c r="P123" s="183"/>
      <c r="Q123" s="183"/>
      <c r="R123" s="183"/>
      <c r="S123" s="183"/>
      <c r="T123" s="183"/>
      <c r="U123" s="183"/>
      <c r="V123" s="184"/>
    </row>
    <row r="124" spans="1:22">
      <c r="A124" s="133"/>
      <c r="B124" s="134"/>
      <c r="G124" s="185" t="s">
        <v>170</v>
      </c>
      <c r="H124" s="182"/>
      <c r="I124" s="183"/>
      <c r="J124" s="183">
        <f>SUM(J73:J122)</f>
        <v>0</v>
      </c>
      <c r="K124" s="183"/>
      <c r="L124" s="183">
        <f>SUM(L73:L122)</f>
        <v>0</v>
      </c>
      <c r="M124" s="183"/>
      <c r="N124" s="183">
        <f>SUM(N73:N122)</f>
        <v>0</v>
      </c>
      <c r="O124" s="183"/>
      <c r="P124" s="183">
        <f>SUM(P73:P122)</f>
        <v>0</v>
      </c>
      <c r="Q124" s="183"/>
      <c r="R124" s="183">
        <f>SUM(R73:R122)</f>
        <v>0</v>
      </c>
      <c r="S124" s="183"/>
      <c r="T124" s="183"/>
      <c r="U124" s="183">
        <f>SUM(U73:U122)</f>
        <v>0</v>
      </c>
      <c r="V124" s="184"/>
    </row>
    <row r="125" spans="1:22">
      <c r="A125" s="133"/>
      <c r="B125" s="134"/>
      <c r="G125" s="181"/>
      <c r="H125" s="182"/>
      <c r="I125" s="183"/>
      <c r="J125" s="183"/>
      <c r="K125" s="183"/>
      <c r="L125" s="183"/>
      <c r="M125" s="183"/>
      <c r="N125" s="183"/>
      <c r="O125" s="183"/>
      <c r="P125" s="183"/>
      <c r="Q125" s="183"/>
      <c r="R125" s="183"/>
      <c r="S125" s="183"/>
      <c r="T125" s="183"/>
      <c r="U125" s="183"/>
      <c r="V125" s="184"/>
    </row>
    <row r="126" spans="1:22">
      <c r="A126" s="133"/>
      <c r="B126" s="134"/>
      <c r="G126" s="185" t="s">
        <v>180</v>
      </c>
      <c r="H126" s="182"/>
      <c r="I126" s="183"/>
      <c r="J126" s="183">
        <f>SUM(49.9-J124)</f>
        <v>49.9</v>
      </c>
      <c r="K126" s="183"/>
      <c r="L126" s="183">
        <f>SUM(49.9-L124)</f>
        <v>49.9</v>
      </c>
      <c r="M126" s="183"/>
      <c r="N126" s="183">
        <f>SUM(49.9-N124)</f>
        <v>49.9</v>
      </c>
      <c r="O126" s="183"/>
      <c r="P126" s="183">
        <f>SUM(49.9-P124)</f>
        <v>49.9</v>
      </c>
      <c r="Q126" s="183"/>
      <c r="R126" s="183">
        <f>SUM(49.9-R124)</f>
        <v>49.9</v>
      </c>
      <c r="S126" s="183"/>
      <c r="T126" s="183"/>
      <c r="U126" s="183">
        <f>SUM(49.9-U124)</f>
        <v>49.9</v>
      </c>
      <c r="V126" s="184"/>
    </row>
    <row r="127" spans="1:22">
      <c r="A127" s="133"/>
      <c r="B127" s="134"/>
      <c r="G127" s="181"/>
      <c r="H127" s="182"/>
      <c r="I127" s="183"/>
      <c r="J127" s="183"/>
      <c r="K127" s="183"/>
      <c r="L127" s="183"/>
      <c r="M127" s="183"/>
      <c r="N127" s="183"/>
      <c r="O127" s="183"/>
      <c r="P127" s="183"/>
      <c r="Q127" s="183"/>
      <c r="R127" s="183"/>
      <c r="S127" s="183"/>
      <c r="T127" s="183"/>
      <c r="U127" s="183"/>
      <c r="V127" s="184"/>
    </row>
    <row r="128" spans="1:22">
      <c r="A128" s="133"/>
      <c r="B128" s="134"/>
      <c r="G128" s="185" t="s">
        <v>171</v>
      </c>
      <c r="H128" s="182"/>
      <c r="I128" s="183"/>
      <c r="J128" s="183">
        <f>SUM(J126*0.8)</f>
        <v>39.92</v>
      </c>
      <c r="K128" s="183"/>
      <c r="L128" s="183">
        <f>SUM(L126*0.8)</f>
        <v>39.92</v>
      </c>
      <c r="M128" s="183"/>
      <c r="N128" s="183">
        <f>SUM(N126*0.8)</f>
        <v>39.92</v>
      </c>
      <c r="O128" s="183"/>
      <c r="P128" s="183">
        <f>SUM(P126*0.8)</f>
        <v>39.92</v>
      </c>
      <c r="Q128" s="183"/>
      <c r="R128" s="183">
        <f>SUM(R126*0.8)</f>
        <v>39.92</v>
      </c>
      <c r="S128" s="183"/>
      <c r="T128" s="183"/>
      <c r="U128" s="183">
        <f>SUM(U126*0.8)</f>
        <v>39.92</v>
      </c>
      <c r="V128" s="184"/>
    </row>
    <row r="129" spans="1:22">
      <c r="A129" s="133"/>
      <c r="B129" s="134"/>
      <c r="G129" s="181"/>
      <c r="H129" s="182"/>
      <c r="I129" s="183"/>
      <c r="J129" s="183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4"/>
    </row>
    <row r="130" spans="1:22">
      <c r="A130" s="133"/>
      <c r="B130" s="134"/>
      <c r="G130" s="185" t="s">
        <v>179</v>
      </c>
      <c r="H130" s="182"/>
      <c r="I130" s="183"/>
      <c r="J130" s="186" t="e" cm="1">
        <f t="array" ref="J130">SUM(J16:J65/J128)</f>
        <v>#VALUE!</v>
      </c>
      <c r="K130" s="183"/>
      <c r="L130" s="186" t="e" cm="1">
        <f t="array" ref="L130">SUM(L16:L65/L128)</f>
        <v>#VALUE!</v>
      </c>
      <c r="M130" s="183"/>
      <c r="N130" s="186" t="e" cm="1">
        <f t="array" ref="N130">SUM(N16:N65/N128)</f>
        <v>#VALUE!</v>
      </c>
      <c r="O130" s="183"/>
      <c r="P130" s="186" t="e" cm="1">
        <f t="array" ref="P130">SUM(P16:P65/P128)</f>
        <v>#VALUE!</v>
      </c>
      <c r="Q130" s="183"/>
      <c r="R130" s="186" t="e" cm="1">
        <f t="array" ref="R130">SUM(R16:R65/R128)</f>
        <v>#VALUE!</v>
      </c>
      <c r="S130" s="183"/>
      <c r="T130" s="183"/>
      <c r="U130" s="186" t="e" cm="1">
        <f t="array" ref="U130">SUM(U16:U65/U128)</f>
        <v>#VALUE!</v>
      </c>
      <c r="V130" s="184"/>
    </row>
    <row r="131" spans="1:22">
      <c r="A131" s="133"/>
      <c r="B131" s="134"/>
      <c r="G131" s="181"/>
      <c r="H131" s="182"/>
      <c r="I131" s="183"/>
      <c r="J131" s="183"/>
      <c r="K131" s="183"/>
      <c r="L131" s="183"/>
      <c r="M131" s="183"/>
      <c r="N131" s="183"/>
      <c r="O131" s="183"/>
      <c r="P131" s="183"/>
      <c r="Q131" s="183"/>
      <c r="R131" s="183"/>
      <c r="S131" s="183"/>
      <c r="T131" s="183"/>
      <c r="U131" s="183"/>
      <c r="V131" s="184"/>
    </row>
    <row r="132" spans="1:22">
      <c r="A132" s="133"/>
      <c r="B132" s="134"/>
      <c r="G132" s="185" t="s">
        <v>172</v>
      </c>
      <c r="H132" s="182"/>
      <c r="I132" s="183"/>
      <c r="J132" s="186" t="e">
        <f>IF(J130&gt;=0.8,"yes","no")</f>
        <v>#VALUE!</v>
      </c>
      <c r="K132" s="183"/>
      <c r="L132" s="186" t="e">
        <f>IF(L130&gt;=0.8,"yes","no")</f>
        <v>#VALUE!</v>
      </c>
      <c r="M132" s="183"/>
      <c r="N132" s="186" t="e">
        <f>IF(N130&gt;=0.8,"yes","no")</f>
        <v>#VALUE!</v>
      </c>
      <c r="O132" s="183"/>
      <c r="P132" s="186" t="e">
        <f>IF(P130&gt;=0.8,"yes","no")</f>
        <v>#VALUE!</v>
      </c>
      <c r="Q132" s="183"/>
      <c r="R132" s="186" t="e">
        <f>IF(R130&gt;=0.8,"yes","no")</f>
        <v>#VALUE!</v>
      </c>
      <c r="S132" s="183"/>
      <c r="T132" s="183"/>
      <c r="U132" s="186" t="e">
        <f>IF(U130&gt;=0.8,"yes","no")</f>
        <v>#VALUE!</v>
      </c>
      <c r="V132" s="184"/>
    </row>
    <row r="133" spans="1:22" ht="15.75" thickBot="1">
      <c r="A133" s="133"/>
      <c r="B133" s="134"/>
      <c r="G133" s="187"/>
      <c r="H133" s="188"/>
      <c r="I133" s="189"/>
      <c r="J133" s="189"/>
      <c r="K133" s="189"/>
      <c r="L133" s="189"/>
      <c r="M133" s="189"/>
      <c r="N133" s="189"/>
      <c r="O133" s="189"/>
      <c r="P133" s="189"/>
      <c r="Q133" s="189"/>
      <c r="R133" s="189"/>
      <c r="S133" s="189"/>
      <c r="T133" s="189"/>
      <c r="U133" s="189"/>
      <c r="V133" s="190"/>
    </row>
    <row r="134" spans="1:22">
      <c r="A134" s="133"/>
      <c r="B134" s="134"/>
    </row>
    <row r="135" spans="1:22">
      <c r="G135" s="131"/>
    </row>
  </sheetData>
  <sheetProtection algorithmName="SHA-512" hashValue="C2JoMs2ooYvg8NE1ygCzw0ceN68iTi0ylwv/4rwiyk6/FUHRLvwwQuqPhIYZCsT1dNRzRFl9QkK5JnKMedYa4A==" saltValue="rzjoYKh4y0kf5EwJIkdEBA==" spinCount="100000" sheet="1" objects="1" scenarios="1"/>
  <mergeCells count="184">
    <mergeCell ref="V67:W67"/>
    <mergeCell ref="V68:W68"/>
    <mergeCell ref="V14:W15"/>
    <mergeCell ref="V58:W58"/>
    <mergeCell ref="V59:W59"/>
    <mergeCell ref="V60:W60"/>
    <mergeCell ref="V61:W61"/>
    <mergeCell ref="V62:W62"/>
    <mergeCell ref="V63:W63"/>
    <mergeCell ref="V64:W64"/>
    <mergeCell ref="V65:W65"/>
    <mergeCell ref="V66:W66"/>
    <mergeCell ref="V49:W49"/>
    <mergeCell ref="V50:W50"/>
    <mergeCell ref="V51:W51"/>
    <mergeCell ref="V52:W52"/>
    <mergeCell ref="V53:W53"/>
    <mergeCell ref="V54:W54"/>
    <mergeCell ref="V55:W55"/>
    <mergeCell ref="V56:W56"/>
    <mergeCell ref="V57:W57"/>
    <mergeCell ref="V40:W40"/>
    <mergeCell ref="V41:W41"/>
    <mergeCell ref="V42:W42"/>
    <mergeCell ref="V43:W43"/>
    <mergeCell ref="V44:W44"/>
    <mergeCell ref="V45:W45"/>
    <mergeCell ref="V46:W46"/>
    <mergeCell ref="V47:W47"/>
    <mergeCell ref="V48:W48"/>
    <mergeCell ref="V31:W31"/>
    <mergeCell ref="V32:W32"/>
    <mergeCell ref="V33:W33"/>
    <mergeCell ref="V34:W34"/>
    <mergeCell ref="V35:W35"/>
    <mergeCell ref="V36:W36"/>
    <mergeCell ref="V37:W37"/>
    <mergeCell ref="V38:W38"/>
    <mergeCell ref="V39:W39"/>
    <mergeCell ref="E28:H28"/>
    <mergeCell ref="E29:H29"/>
    <mergeCell ref="E30:H30"/>
    <mergeCell ref="E21:H21"/>
    <mergeCell ref="E22:H22"/>
    <mergeCell ref="E23:H23"/>
    <mergeCell ref="E24:H24"/>
    <mergeCell ref="E25:H25"/>
    <mergeCell ref="V22:W22"/>
    <mergeCell ref="V23:W23"/>
    <mergeCell ref="V24:W24"/>
    <mergeCell ref="V25:W25"/>
    <mergeCell ref="V26:W26"/>
    <mergeCell ref="V27:W27"/>
    <mergeCell ref="V28:W28"/>
    <mergeCell ref="V29:W29"/>
    <mergeCell ref="V30:W30"/>
    <mergeCell ref="E48:H48"/>
    <mergeCell ref="E49:H49"/>
    <mergeCell ref="E50:H50"/>
    <mergeCell ref="E41:H41"/>
    <mergeCell ref="E42:H42"/>
    <mergeCell ref="E43:H43"/>
    <mergeCell ref="E44:H44"/>
    <mergeCell ref="E45:H45"/>
    <mergeCell ref="V16:W16"/>
    <mergeCell ref="V17:W17"/>
    <mergeCell ref="V18:W18"/>
    <mergeCell ref="V19:W19"/>
    <mergeCell ref="V20:W20"/>
    <mergeCell ref="V21:W21"/>
    <mergeCell ref="E36:H36"/>
    <mergeCell ref="E37:H37"/>
    <mergeCell ref="E38:H38"/>
    <mergeCell ref="E31:H31"/>
    <mergeCell ref="E32:H32"/>
    <mergeCell ref="E33:H33"/>
    <mergeCell ref="E34:H34"/>
    <mergeCell ref="E35:H35"/>
    <mergeCell ref="E26:H26"/>
    <mergeCell ref="E27:H27"/>
    <mergeCell ref="C36:D36"/>
    <mergeCell ref="C37:D37"/>
    <mergeCell ref="C38:D38"/>
    <mergeCell ref="C39:D39"/>
    <mergeCell ref="C40:D40"/>
    <mergeCell ref="E65:H65"/>
    <mergeCell ref="E56:H56"/>
    <mergeCell ref="E57:H57"/>
    <mergeCell ref="E58:H58"/>
    <mergeCell ref="E59:H59"/>
    <mergeCell ref="E60:H60"/>
    <mergeCell ref="E51:H51"/>
    <mergeCell ref="E52:H52"/>
    <mergeCell ref="E53:H53"/>
    <mergeCell ref="E54:H54"/>
    <mergeCell ref="E55:H55"/>
    <mergeCell ref="E61:H61"/>
    <mergeCell ref="E62:H62"/>
    <mergeCell ref="E63:H63"/>
    <mergeCell ref="E64:H64"/>
    <mergeCell ref="E39:H39"/>
    <mergeCell ref="E40:H40"/>
    <mergeCell ref="E46:H46"/>
    <mergeCell ref="E47:H47"/>
    <mergeCell ref="C46:D46"/>
    <mergeCell ref="C47:D47"/>
    <mergeCell ref="C48:D48"/>
    <mergeCell ref="C49:D49"/>
    <mergeCell ref="C50:D50"/>
    <mergeCell ref="C41:D41"/>
    <mergeCell ref="C42:D42"/>
    <mergeCell ref="C43:D43"/>
    <mergeCell ref="C44:D44"/>
    <mergeCell ref="C45:D45"/>
    <mergeCell ref="C65:D65"/>
    <mergeCell ref="C56:D56"/>
    <mergeCell ref="C57:D57"/>
    <mergeCell ref="C58:D58"/>
    <mergeCell ref="C59:D59"/>
    <mergeCell ref="C60:D60"/>
    <mergeCell ref="C51:D51"/>
    <mergeCell ref="C52:D52"/>
    <mergeCell ref="C53:D53"/>
    <mergeCell ref="C54:D54"/>
    <mergeCell ref="C55:D55"/>
    <mergeCell ref="C61:D61"/>
    <mergeCell ref="C62:D62"/>
    <mergeCell ref="C63:D63"/>
    <mergeCell ref="C64:D64"/>
    <mergeCell ref="B2:B6"/>
    <mergeCell ref="D4:E6"/>
    <mergeCell ref="D8:E8"/>
    <mergeCell ref="D9:E9"/>
    <mergeCell ref="I14:J14"/>
    <mergeCell ref="K14:L14"/>
    <mergeCell ref="M14:N14"/>
    <mergeCell ref="O14:P14"/>
    <mergeCell ref="Q14:R14"/>
    <mergeCell ref="H8:J8"/>
    <mergeCell ref="H9:J9"/>
    <mergeCell ref="H10:J10"/>
    <mergeCell ref="H12:J12"/>
    <mergeCell ref="H11:J11"/>
    <mergeCell ref="B61:B65"/>
    <mergeCell ref="B14:B15"/>
    <mergeCell ref="C14:D15"/>
    <mergeCell ref="E14:F15"/>
    <mergeCell ref="B16:B20"/>
    <mergeCell ref="B21:B25"/>
    <mergeCell ref="B26:B30"/>
    <mergeCell ref="B31:B35"/>
    <mergeCell ref="B36:B40"/>
    <mergeCell ref="B41:B45"/>
    <mergeCell ref="B46:B50"/>
    <mergeCell ref="B51:B55"/>
    <mergeCell ref="B56:B60"/>
    <mergeCell ref="C20:D20"/>
    <mergeCell ref="C31:D31"/>
    <mergeCell ref="C32:D32"/>
    <mergeCell ref="C33:D33"/>
    <mergeCell ref="C34:D34"/>
    <mergeCell ref="C35:D35"/>
    <mergeCell ref="C26:D26"/>
    <mergeCell ref="C27:D27"/>
    <mergeCell ref="C28:D28"/>
    <mergeCell ref="C29:D29"/>
    <mergeCell ref="C30:D30"/>
    <mergeCell ref="S8:S12"/>
    <mergeCell ref="T8:U12"/>
    <mergeCell ref="T14:U14"/>
    <mergeCell ref="C21:D21"/>
    <mergeCell ref="C22:D22"/>
    <mergeCell ref="C23:D23"/>
    <mergeCell ref="C24:D24"/>
    <mergeCell ref="C25:D25"/>
    <mergeCell ref="C16:D16"/>
    <mergeCell ref="C17:D17"/>
    <mergeCell ref="C18:D18"/>
    <mergeCell ref="C19:D19"/>
    <mergeCell ref="E16:H16"/>
    <mergeCell ref="E17:H17"/>
    <mergeCell ref="E18:H18"/>
    <mergeCell ref="E19:H19"/>
    <mergeCell ref="E20:H20"/>
  </mergeCells>
  <phoneticPr fontId="2" type="noConversion"/>
  <conditionalFormatting sqref="I16:I65">
    <cfRule type="containsText" dxfId="38" priority="65" operator="containsText" text="N/A">
      <formula>NOT(ISERROR(SEARCH("N/A",I16)))</formula>
    </cfRule>
    <cfRule type="containsText" dxfId="37" priority="66" operator="containsText" text="Rejected">
      <formula>NOT(ISERROR(SEARCH("Rejected",I16)))</formula>
    </cfRule>
    <cfRule type="containsText" dxfId="36" priority="67" operator="containsText" text="Selected">
      <formula>NOT(ISERROR(SEARCH("Selected",I16)))</formula>
    </cfRule>
    <cfRule type="containsText" dxfId="35" priority="68" operator="containsText" text="Projected">
      <formula>NOT(ISERROR(SEARCH("Projected",I16)))</formula>
    </cfRule>
  </conditionalFormatting>
  <conditionalFormatting sqref="J66">
    <cfRule type="containsText" dxfId="34" priority="21" operator="containsText" text="no">
      <formula>NOT(ISERROR(SEARCH("no",J66)))</formula>
    </cfRule>
    <cfRule type="containsText" dxfId="33" priority="32" operator="containsText" text="yes">
      <formula>NOT(ISERROR(SEARCH("yes",J66)))</formula>
    </cfRule>
  </conditionalFormatting>
  <conditionalFormatting sqref="K16:K65">
    <cfRule type="containsText" dxfId="32" priority="60" operator="containsText" text="N/A">
      <formula>NOT(ISERROR(SEARCH("N/A",K16)))</formula>
    </cfRule>
    <cfRule type="containsText" dxfId="31" priority="61" operator="containsText" text="Rejected">
      <formula>NOT(ISERROR(SEARCH("Rejected",K16)))</formula>
    </cfRule>
    <cfRule type="containsText" dxfId="30" priority="62" operator="containsText" text="Selected">
      <formula>NOT(ISERROR(SEARCH("Selected",K16)))</formula>
    </cfRule>
    <cfRule type="containsText" dxfId="29" priority="63" operator="containsText" text="Projected">
      <formula>NOT(ISERROR(SEARCH("Projected",K16)))</formula>
    </cfRule>
  </conditionalFormatting>
  <conditionalFormatting sqref="L66">
    <cfRule type="containsText" dxfId="28" priority="18" operator="containsText" text="no">
      <formula>NOT(ISERROR(SEARCH("no",L66)))</formula>
    </cfRule>
    <cfRule type="containsText" dxfId="27" priority="19" operator="containsText" text="yes">
      <formula>NOT(ISERROR(SEARCH("yes",L66)))</formula>
    </cfRule>
  </conditionalFormatting>
  <conditionalFormatting sqref="M16:M65">
    <cfRule type="containsText" dxfId="26" priority="55" operator="containsText" text="N/A">
      <formula>NOT(ISERROR(SEARCH("N/A",M16)))</formula>
    </cfRule>
    <cfRule type="containsText" dxfId="25" priority="56" operator="containsText" text="Rejected">
      <formula>NOT(ISERROR(SEARCH("Rejected",M16)))</formula>
    </cfRule>
    <cfRule type="containsText" dxfId="24" priority="57" operator="containsText" text="Selected">
      <formula>NOT(ISERROR(SEARCH("Selected",M16)))</formula>
    </cfRule>
    <cfRule type="containsText" dxfId="23" priority="58" operator="containsText" text="Projected">
      <formula>NOT(ISERROR(SEARCH("Projected",M16)))</formula>
    </cfRule>
  </conditionalFormatting>
  <conditionalFormatting sqref="N66">
    <cfRule type="containsText" dxfId="22" priority="16" operator="containsText" text="no">
      <formula>NOT(ISERROR(SEARCH("no",N66)))</formula>
    </cfRule>
    <cfRule type="containsText" dxfId="21" priority="17" operator="containsText" text="yes">
      <formula>NOT(ISERROR(SEARCH("yes",N66)))</formula>
    </cfRule>
  </conditionalFormatting>
  <conditionalFormatting sqref="O16:O65">
    <cfRule type="containsText" dxfId="20" priority="50" operator="containsText" text="N/A">
      <formula>NOT(ISERROR(SEARCH("N/A",O16)))</formula>
    </cfRule>
    <cfRule type="containsText" dxfId="19" priority="51" operator="containsText" text="Rejected">
      <formula>NOT(ISERROR(SEARCH("Rejected",O16)))</formula>
    </cfRule>
    <cfRule type="containsText" dxfId="18" priority="52" operator="containsText" text="Selected">
      <formula>NOT(ISERROR(SEARCH("Selected",O16)))</formula>
    </cfRule>
    <cfRule type="containsText" dxfId="17" priority="53" operator="containsText" text="Projected">
      <formula>NOT(ISERROR(SEARCH("Projected",O16)))</formula>
    </cfRule>
  </conditionalFormatting>
  <conditionalFormatting sqref="P66">
    <cfRule type="containsText" dxfId="16" priority="14" operator="containsText" text="no">
      <formula>NOT(ISERROR(SEARCH("no",P66)))</formula>
    </cfRule>
    <cfRule type="containsText" dxfId="15" priority="15" operator="containsText" text="yes">
      <formula>NOT(ISERROR(SEARCH("yes",P66)))</formula>
    </cfRule>
  </conditionalFormatting>
  <conditionalFormatting sqref="Q16:Q65">
    <cfRule type="containsText" dxfId="14" priority="45" operator="containsText" text="N/A">
      <formula>NOT(ISERROR(SEARCH("N/A",Q16)))</formula>
    </cfRule>
    <cfRule type="containsText" dxfId="13" priority="46" operator="containsText" text="Rejected">
      <formula>NOT(ISERROR(SEARCH("Rejected",Q16)))</formula>
    </cfRule>
    <cfRule type="containsText" dxfId="12" priority="47" operator="containsText" text="Selected">
      <formula>NOT(ISERROR(SEARCH("Selected",Q16)))</formula>
    </cfRule>
    <cfRule type="containsText" dxfId="11" priority="48" operator="containsText" text="Projected">
      <formula>NOT(ISERROR(SEARCH("Projected",Q16)))</formula>
    </cfRule>
  </conditionalFormatting>
  <conditionalFormatting sqref="R66">
    <cfRule type="containsText" dxfId="10" priority="10" operator="containsText" text="no">
      <formula>NOT(ISERROR(SEARCH("no",R66)))</formula>
    </cfRule>
    <cfRule type="containsText" dxfId="9" priority="11" operator="containsText" text="yes">
      <formula>NOT(ISERROR(SEARCH("yes",R66)))</formula>
    </cfRule>
  </conditionalFormatting>
  <conditionalFormatting sqref="T16:T65">
    <cfRule type="containsText" dxfId="8" priority="39" operator="containsText" text="Achieved">
      <formula>NOT(ISERROR(SEARCH("Achieved",T16)))</formula>
    </cfRule>
    <cfRule type="containsText" dxfId="7" priority="40" operator="containsText" text="N/A">
      <formula>NOT(ISERROR(SEARCH("N/A",T16)))</formula>
    </cfRule>
    <cfRule type="containsText" dxfId="6" priority="41" operator="containsText" text="Rejected">
      <formula>NOT(ISERROR(SEARCH("Rejected",T16)))</formula>
    </cfRule>
    <cfRule type="containsText" dxfId="5" priority="42" operator="containsText" text="Selected">
      <formula>NOT(ISERROR(SEARCH("Selected",T16)))</formula>
    </cfRule>
    <cfRule type="containsText" dxfId="4" priority="43" operator="containsText" text="Projected">
      <formula>NOT(ISERROR(SEARCH("Projected",T16)))</formula>
    </cfRule>
  </conditionalFormatting>
  <conditionalFormatting sqref="U66">
    <cfRule type="containsText" dxfId="3" priority="3" operator="containsText" text="no">
      <formula>NOT(ISERROR(SEARCH("no",U66)))</formula>
    </cfRule>
    <cfRule type="containsText" dxfId="2" priority="4" operator="containsText" text="yes">
      <formula>NOT(ISERROR(SEARCH("yes",U66)))</formula>
    </cfRule>
  </conditionalFormatting>
  <conditionalFormatting sqref="U68">
    <cfRule type="containsText" dxfId="1" priority="1" operator="containsText" text="yes">
      <formula>NOT(ISERROR(SEARCH("yes",U68)))</formula>
    </cfRule>
    <cfRule type="containsText" dxfId="0" priority="2" operator="containsText" text="no">
      <formula>NOT(ISERROR(SEARCH("no",U68)))</formula>
    </cfRule>
  </conditionalFormatting>
  <dataValidations count="3">
    <dataValidation type="list" allowBlank="1" showInputMessage="1" showErrorMessage="1" sqref="I16:I65 K16:K65 M16:M65 O60 O62:O64 Q60 Q62:Q64" xr:uid="{AA10D110-EE47-4F07-8D1C-E729F52ECF26}">
      <formula1>"Pick 1,Projected,Selected,Rejected,N/A"</formula1>
    </dataValidation>
    <dataValidation type="list" allowBlank="1" showInputMessage="1" showErrorMessage="1" sqref="O16:O59 O61 O65 Q16:Q59 Q61 Q65" xr:uid="{539AA9F4-8646-44A0-9040-5909C97BE202}">
      <formula1>"Pick 1,Selected,Rejected,N/A"</formula1>
    </dataValidation>
    <dataValidation type="list" allowBlank="1" showInputMessage="1" showErrorMessage="1" sqref="T16:T65" xr:uid="{9C10D8F0-8DD5-4B89-B0BD-AD56645D1BFC}">
      <formula1>"Pick 1,Achieved,Rejected,N/A"</formula1>
    </dataValidation>
  </dataValidations>
  <pageMargins left="0.5" right="0.5" top="0.5" bottom="0.5" header="0.5" footer="0.5"/>
  <pageSetup paperSize="3" scale="63" orientation="landscape" r:id="rId1"/>
  <headerFooter>
    <oddHeader>&amp;R&amp;"Calibri"&amp;10&amp;K000000 CoM Public&amp;1#_x000D_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606D-9AA5-48B0-B282-34187E0442AB}">
  <dimension ref="B2:K28"/>
  <sheetViews>
    <sheetView tabSelected="1" topLeftCell="A9" workbookViewId="0">
      <selection activeCell="N20" sqref="N20"/>
    </sheetView>
  </sheetViews>
  <sheetFormatPr defaultRowHeight="15" customHeight="1"/>
  <cols>
    <col min="1" max="1" width="2.7109375" customWidth="1"/>
    <col min="2" max="2" width="14.7109375" customWidth="1"/>
    <col min="3" max="3" width="2.7109375" customWidth="1"/>
    <col min="4" max="4" width="4.140625" customWidth="1"/>
    <col min="5" max="5" width="12" customWidth="1"/>
    <col min="6" max="6" width="3.7109375" customWidth="1"/>
    <col min="7" max="7" width="12" customWidth="1"/>
    <col min="8" max="8" width="3.7109375" customWidth="1"/>
    <col min="9" max="9" width="16.7109375" customWidth="1"/>
    <col min="11" max="11" width="13.7109375" customWidth="1"/>
  </cols>
  <sheetData>
    <row r="2" spans="2:11" ht="15" customHeight="1">
      <c r="B2" s="226" t="s">
        <v>189</v>
      </c>
    </row>
    <row r="3" spans="2:11" ht="15" customHeight="1">
      <c r="B3" s="227"/>
    </row>
    <row r="4" spans="2:11" ht="17.25" customHeight="1">
      <c r="B4" s="227"/>
      <c r="D4" s="228" t="s">
        <v>188</v>
      </c>
      <c r="E4" s="228"/>
      <c r="F4" s="228"/>
    </row>
    <row r="5" spans="2:11" ht="15" customHeight="1">
      <c r="B5" s="227"/>
      <c r="D5" s="228"/>
      <c r="E5" s="228"/>
      <c r="F5" s="228"/>
    </row>
    <row r="6" spans="2:11" ht="17.25" customHeight="1">
      <c r="B6" s="227"/>
      <c r="D6" s="228"/>
      <c r="E6" s="228"/>
      <c r="F6" s="228"/>
    </row>
    <row r="7" spans="2:11" ht="6" customHeight="1"/>
    <row r="8" spans="2:11" ht="18" customHeight="1">
      <c r="D8" s="230" t="s">
        <v>41</v>
      </c>
      <c r="E8" s="230"/>
      <c r="I8" s="268" t="s">
        <v>43</v>
      </c>
      <c r="J8" s="268"/>
      <c r="K8" s="198"/>
    </row>
    <row r="9" spans="2:11" ht="18" customHeight="1">
      <c r="D9" s="230" t="s">
        <v>42</v>
      </c>
      <c r="E9" s="230"/>
      <c r="I9" s="268" t="s">
        <v>44</v>
      </c>
      <c r="J9" s="268"/>
      <c r="K9" s="198"/>
    </row>
    <row r="10" spans="2:11" ht="18" customHeight="1">
      <c r="I10" s="268" t="s">
        <v>47</v>
      </c>
      <c r="J10" s="268"/>
      <c r="K10" s="198"/>
    </row>
    <row r="11" spans="2:11" ht="15" customHeight="1">
      <c r="I11" s="139"/>
      <c r="J11" s="191"/>
      <c r="K11" s="191"/>
    </row>
    <row r="12" spans="2:11" s="194" customFormat="1" ht="60" customHeight="1">
      <c r="B12" s="269" t="s">
        <v>186</v>
      </c>
      <c r="C12" s="269"/>
      <c r="D12" s="269"/>
      <c r="E12" s="269"/>
      <c r="F12" s="269"/>
      <c r="G12" s="269"/>
      <c r="H12" s="269"/>
      <c r="I12" s="269"/>
      <c r="J12" s="269"/>
      <c r="K12" s="269"/>
    </row>
    <row r="13" spans="2:11" s="194" customFormat="1" ht="15" customHeight="1">
      <c r="B13" s="193"/>
      <c r="C13" s="193"/>
      <c r="D13" s="193"/>
      <c r="E13" s="193"/>
      <c r="F13" s="193"/>
      <c r="G13" s="193"/>
      <c r="H13" s="193"/>
      <c r="I13" s="193"/>
      <c r="J13" s="193"/>
      <c r="K13" s="193"/>
    </row>
    <row r="14" spans="2:11" s="194" customFormat="1" ht="90" customHeight="1">
      <c r="B14" s="252" t="s">
        <v>190</v>
      </c>
      <c r="C14" s="252"/>
      <c r="D14" s="252"/>
      <c r="E14" s="252"/>
      <c r="F14" s="252"/>
      <c r="G14" s="252"/>
      <c r="H14" s="252"/>
      <c r="I14" s="252"/>
      <c r="J14" s="252"/>
      <c r="K14" s="252"/>
    </row>
    <row r="15" spans="2:11" ht="6" customHeight="1"/>
    <row r="16" spans="2:11" ht="31.5" customHeight="1">
      <c r="B16" s="263" t="s">
        <v>181</v>
      </c>
      <c r="C16" s="267" t="s">
        <v>48</v>
      </c>
      <c r="D16" s="267"/>
      <c r="E16" s="253" t="s">
        <v>182</v>
      </c>
      <c r="F16" s="254"/>
      <c r="G16" s="254"/>
      <c r="H16" s="254"/>
      <c r="I16" s="254"/>
      <c r="J16" s="254"/>
      <c r="K16" s="255"/>
    </row>
    <row r="17" spans="2:11" ht="16.5" customHeight="1">
      <c r="B17" s="264"/>
      <c r="C17" s="267"/>
      <c r="D17" s="267"/>
      <c r="E17" s="256"/>
      <c r="F17" s="257"/>
      <c r="G17" s="257"/>
      <c r="H17" s="257"/>
      <c r="I17" s="257"/>
      <c r="J17" s="257"/>
      <c r="K17" s="258"/>
    </row>
    <row r="18" spans="2:11" ht="14.45" customHeight="1">
      <c r="B18" s="265" t="s">
        <v>66</v>
      </c>
      <c r="C18" s="262"/>
      <c r="D18" s="262"/>
      <c r="E18" s="259"/>
      <c r="F18" s="260"/>
      <c r="G18" s="260"/>
      <c r="H18" s="260"/>
      <c r="I18" s="260"/>
      <c r="J18" s="260"/>
      <c r="K18" s="261"/>
    </row>
    <row r="19" spans="2:11" ht="14.45" customHeight="1">
      <c r="B19" s="266"/>
      <c r="C19" s="262"/>
      <c r="D19" s="262"/>
      <c r="E19" s="259"/>
      <c r="F19" s="260"/>
      <c r="G19" s="260"/>
      <c r="H19" s="260"/>
      <c r="I19" s="260"/>
      <c r="J19" s="260"/>
      <c r="K19" s="261"/>
    </row>
    <row r="20" spans="2:11" ht="14.45" customHeight="1">
      <c r="B20" s="266"/>
      <c r="C20" s="262"/>
      <c r="D20" s="262"/>
      <c r="E20" s="259"/>
      <c r="F20" s="260"/>
      <c r="G20" s="260"/>
      <c r="H20" s="260"/>
      <c r="I20" s="260"/>
      <c r="J20" s="260"/>
      <c r="K20" s="261"/>
    </row>
    <row r="21" spans="2:11" ht="14.45" customHeight="1">
      <c r="B21" s="266"/>
      <c r="C21" s="262"/>
      <c r="D21" s="262"/>
      <c r="E21" s="259"/>
      <c r="F21" s="260"/>
      <c r="G21" s="260"/>
      <c r="H21" s="260"/>
      <c r="I21" s="260"/>
      <c r="J21" s="260"/>
      <c r="K21" s="261"/>
    </row>
    <row r="22" spans="2:11" ht="14.45" customHeight="1">
      <c r="B22" s="266"/>
      <c r="C22" s="262"/>
      <c r="D22" s="262"/>
      <c r="E22" s="259"/>
      <c r="F22" s="260"/>
      <c r="G22" s="260"/>
      <c r="H22" s="260"/>
      <c r="I22" s="260"/>
      <c r="J22" s="260"/>
      <c r="K22" s="261"/>
    </row>
    <row r="23" spans="2:11" ht="15" customHeight="1">
      <c r="J23" s="196"/>
      <c r="K23" s="195"/>
    </row>
    <row r="24" spans="2:11" s="194" customFormat="1" ht="60" customHeight="1">
      <c r="B24" s="252" t="s">
        <v>191</v>
      </c>
      <c r="C24" s="252"/>
      <c r="D24" s="252"/>
      <c r="E24" s="252"/>
      <c r="F24" s="252"/>
      <c r="G24" s="252"/>
      <c r="H24" s="252"/>
      <c r="I24" s="252"/>
      <c r="J24" s="252"/>
      <c r="K24" s="252"/>
    </row>
    <row r="26" spans="2:11" ht="15" customHeight="1">
      <c r="B26" s="13" t="s">
        <v>185</v>
      </c>
      <c r="E26" s="197" t="s">
        <v>183</v>
      </c>
      <c r="F26" s="192"/>
      <c r="G26" s="197" t="s">
        <v>184</v>
      </c>
      <c r="H26" s="192"/>
    </row>
    <row r="28" spans="2:11" ht="15" customHeight="1">
      <c r="B28" s="13" t="s">
        <v>187</v>
      </c>
    </row>
  </sheetData>
  <sheetProtection algorithmName="SHA-512" hashValue="pIZ3Ct6BfE+TkgVNI13jvJZvp5Q0IkwOWZdkX0gt8U8J3dkWWQORj7eYEu6ZKztRh+U0A0L9RPa7WHtgQLzehA==" saltValue="uHKcLU344/z3BW80uQCcZA==" spinCount="100000" sheet="1" objects="1" scenarios="1"/>
  <mergeCells count="24">
    <mergeCell ref="I10:J10"/>
    <mergeCell ref="B12:K12"/>
    <mergeCell ref="B14:K14"/>
    <mergeCell ref="B2:B6"/>
    <mergeCell ref="D8:E8"/>
    <mergeCell ref="D9:E9"/>
    <mergeCell ref="D4:F6"/>
    <mergeCell ref="I8:J8"/>
    <mergeCell ref="I9:J9"/>
    <mergeCell ref="B24:K24"/>
    <mergeCell ref="E16:K17"/>
    <mergeCell ref="E18:K18"/>
    <mergeCell ref="E19:K19"/>
    <mergeCell ref="E20:K20"/>
    <mergeCell ref="E21:K21"/>
    <mergeCell ref="C19:D19"/>
    <mergeCell ref="C20:D20"/>
    <mergeCell ref="C21:D21"/>
    <mergeCell ref="C22:D22"/>
    <mergeCell ref="E22:K22"/>
    <mergeCell ref="B16:B17"/>
    <mergeCell ref="B18:B22"/>
    <mergeCell ref="C16:D17"/>
    <mergeCell ref="C18:D18"/>
  </mergeCells>
  <pageMargins left="0.5" right="0.5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A105E-B0AD-4A54-A837-2881A84892B7}">
  <sheetPr>
    <pageSetUpPr fitToPage="1"/>
  </sheetPr>
  <dimension ref="A1:AP754"/>
  <sheetViews>
    <sheetView zoomScale="90" zoomScaleNormal="90" workbookViewId="0">
      <pane ySplit="18" topLeftCell="A19" activePane="bottomLeft" state="frozen"/>
      <selection pane="bottomLeft" sqref="A1:XFD1048576"/>
    </sheetView>
  </sheetViews>
  <sheetFormatPr defaultRowHeight="12.75"/>
  <cols>
    <col min="1" max="1" width="2.7109375" style="24" customWidth="1"/>
    <col min="2" max="2" width="5.7109375" style="24" customWidth="1"/>
    <col min="3" max="3" width="9.7109375" style="24" customWidth="1"/>
    <col min="4" max="4" width="2.7109375" style="24" customWidth="1"/>
    <col min="5" max="5" width="21.42578125" style="24" customWidth="1"/>
    <col min="6" max="6" width="43.28515625" style="24" customWidth="1"/>
    <col min="7" max="7" width="11.7109375" style="122" customWidth="1"/>
    <col min="8" max="9" width="15.7109375" style="122" customWidth="1"/>
    <col min="10" max="10" width="1.7109375" style="24" customWidth="1"/>
    <col min="11" max="11" width="15.7109375" style="24" customWidth="1"/>
    <col min="12" max="12" width="1.7109375" style="24" customWidth="1"/>
    <col min="13" max="13" width="15.7109375" style="24" customWidth="1"/>
    <col min="14" max="14" width="1.7109375" style="24" customWidth="1"/>
    <col min="15" max="15" width="15.7109375" style="24" customWidth="1"/>
    <col min="16" max="16" width="1.7109375" style="24" customWidth="1"/>
    <col min="17" max="17" width="15.7109375" style="24" customWidth="1"/>
    <col min="18" max="18" width="1.7109375" style="24" customWidth="1"/>
    <col min="19" max="19" width="15.7109375" style="24" customWidth="1"/>
    <col min="20" max="20" width="1.7109375" style="24" customWidth="1"/>
    <col min="21" max="21" width="15.7109375" style="24" customWidth="1"/>
    <col min="22" max="22" width="1.7109375" style="24" customWidth="1"/>
    <col min="23" max="23" width="60.140625" style="24" customWidth="1"/>
    <col min="24" max="24" width="1.5703125" style="24" customWidth="1"/>
    <col min="25" max="25" width="21.140625" style="24" customWidth="1"/>
    <col min="26" max="26" width="6.85546875" style="16" customWidth="1"/>
    <col min="27" max="27" width="6" style="16" customWidth="1"/>
    <col min="28" max="29" width="4.5703125" style="16" customWidth="1"/>
    <col min="30" max="30" width="2.42578125" style="16" customWidth="1"/>
    <col min="31" max="31" width="44.140625" style="16" customWidth="1"/>
    <col min="32" max="32" width="9.28515625" style="16" customWidth="1"/>
    <col min="33" max="33" width="15" style="16" customWidth="1"/>
    <col min="34" max="34" width="9.85546875" style="16" bestFit="1" customWidth="1"/>
    <col min="35" max="16384" width="9.140625" style="16"/>
  </cols>
  <sheetData>
    <row r="1" spans="1:38" s="3" customFormat="1" ht="15" customHeight="1">
      <c r="A1" s="1"/>
      <c r="B1" s="11"/>
      <c r="C1" s="11"/>
      <c r="D1" s="11"/>
      <c r="E1" s="11"/>
      <c r="F1" s="11"/>
      <c r="G1" s="2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38" s="3" customFormat="1" ht="15">
      <c r="A2" s="1"/>
      <c r="B2" s="283" t="s">
        <v>149</v>
      </c>
      <c r="C2" s="284"/>
      <c r="D2" s="2"/>
      <c r="E2" s="2"/>
      <c r="F2" s="2"/>
      <c r="G2" s="2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38" s="3" customFormat="1" ht="15">
      <c r="A3" s="1"/>
      <c r="B3" s="285"/>
      <c r="C3" s="284"/>
      <c r="E3" s="287" t="s">
        <v>148</v>
      </c>
      <c r="G3" s="2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38" s="3" customFormat="1" ht="17.25" customHeight="1">
      <c r="A4" s="1"/>
      <c r="B4" s="285"/>
      <c r="C4" s="284"/>
      <c r="E4" s="288"/>
      <c r="F4" s="125"/>
      <c r="G4" s="90"/>
      <c r="I4" s="90"/>
      <c r="J4" s="90"/>
      <c r="K4" s="9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38" s="3" customFormat="1" ht="15" customHeight="1">
      <c r="A5" s="1"/>
      <c r="B5" s="285"/>
      <c r="C5" s="284"/>
      <c r="E5" s="288"/>
      <c r="F5" s="126"/>
      <c r="G5" s="90"/>
      <c r="I5" s="90"/>
      <c r="J5" s="90"/>
      <c r="K5" s="90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38" s="3" customFormat="1" ht="17.25" customHeight="1">
      <c r="A6" s="1"/>
      <c r="B6" s="285"/>
      <c r="C6" s="284"/>
      <c r="E6" s="288"/>
      <c r="F6" s="126"/>
      <c r="G6" s="90"/>
      <c r="I6" s="90"/>
      <c r="J6" s="90"/>
      <c r="K6" s="90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38" s="3" customFormat="1" ht="6" customHeight="1">
      <c r="A7" s="1"/>
      <c r="B7" s="89"/>
      <c r="G7" s="91"/>
      <c r="H7" s="91"/>
      <c r="I7" s="91"/>
      <c r="J7" s="91"/>
      <c r="K7" s="91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38" s="3" customFormat="1" ht="18" customHeight="1">
      <c r="A8" s="1"/>
      <c r="B8" s="89"/>
      <c r="E8" s="3" t="s">
        <v>41</v>
      </c>
      <c r="F8" s="11"/>
      <c r="G8" s="286" t="s">
        <v>137</v>
      </c>
      <c r="H8" s="286"/>
      <c r="I8" s="231"/>
      <c r="J8" s="231"/>
      <c r="K8" s="5"/>
      <c r="L8" s="5"/>
      <c r="M8" s="5"/>
      <c r="N8" s="5"/>
      <c r="O8" s="5"/>
      <c r="P8" s="4"/>
      <c r="Q8" s="4"/>
      <c r="R8" s="4"/>
      <c r="S8" s="4"/>
      <c r="T8" s="4"/>
      <c r="U8" s="4"/>
      <c r="V8" s="4"/>
      <c r="W8" s="4"/>
    </row>
    <row r="9" spans="1:38" s="3" customFormat="1" ht="18" customHeight="1">
      <c r="A9" s="1"/>
      <c r="B9" s="89"/>
      <c r="E9" s="3" t="s">
        <v>42</v>
      </c>
      <c r="G9" s="286" t="s">
        <v>44</v>
      </c>
      <c r="H9" s="286"/>
      <c r="I9" s="231"/>
      <c r="J9" s="231"/>
      <c r="K9" s="5"/>
      <c r="L9" s="5"/>
      <c r="M9" s="5"/>
      <c r="N9" s="5"/>
      <c r="O9" s="5"/>
      <c r="P9" s="4"/>
      <c r="Q9" s="4"/>
      <c r="R9" s="4"/>
      <c r="S9" s="4"/>
      <c r="T9" s="4"/>
      <c r="U9" s="4"/>
      <c r="V9" s="4"/>
      <c r="W9" s="4"/>
    </row>
    <row r="10" spans="1:38" s="3" customFormat="1" ht="18" customHeight="1">
      <c r="A10" s="1"/>
      <c r="B10" s="89"/>
      <c r="G10" s="286" t="s">
        <v>47</v>
      </c>
      <c r="H10" s="286"/>
      <c r="I10" s="231"/>
      <c r="J10" s="231"/>
      <c r="K10" s="5"/>
      <c r="L10" s="5"/>
      <c r="M10" s="5"/>
      <c r="N10" s="5"/>
      <c r="O10" s="5"/>
      <c r="P10" s="4"/>
      <c r="Q10" s="4"/>
      <c r="R10" s="4"/>
      <c r="S10" s="4"/>
      <c r="T10" s="4"/>
      <c r="U10" s="4"/>
      <c r="V10" s="4"/>
      <c r="W10" s="4"/>
    </row>
    <row r="11" spans="1:38" s="3" customFormat="1" ht="18" customHeight="1">
      <c r="A11" s="1"/>
      <c r="B11" s="89"/>
      <c r="G11" s="286" t="s">
        <v>45</v>
      </c>
      <c r="H11" s="286"/>
      <c r="I11" s="231"/>
      <c r="J11" s="231"/>
      <c r="K11" s="5"/>
      <c r="L11" s="5"/>
      <c r="M11" s="5"/>
      <c r="N11" s="5"/>
      <c r="O11" s="5"/>
      <c r="P11" s="4"/>
      <c r="Q11" s="4"/>
      <c r="R11" s="4"/>
      <c r="S11" s="4"/>
      <c r="T11" s="4"/>
      <c r="U11" s="4"/>
      <c r="V11" s="4"/>
      <c r="W11" s="4"/>
    </row>
    <row r="12" spans="1:38" s="3" customFormat="1" ht="18" customHeight="1">
      <c r="A12" s="1"/>
      <c r="B12" s="89"/>
      <c r="G12" s="286" t="s">
        <v>46</v>
      </c>
      <c r="H12" s="286"/>
      <c r="I12" s="231"/>
      <c r="J12" s="231"/>
      <c r="K12" s="5"/>
      <c r="L12" s="5"/>
      <c r="M12" s="5"/>
      <c r="N12" s="5"/>
      <c r="O12" s="5"/>
      <c r="P12" s="4"/>
      <c r="Q12" s="4"/>
      <c r="R12" s="4"/>
      <c r="S12" s="4"/>
      <c r="T12" s="4"/>
      <c r="U12" s="4"/>
      <c r="V12" s="4"/>
      <c r="W12" s="4"/>
    </row>
    <row r="13" spans="1:38" s="24" customFormat="1" ht="6" customHeight="1">
      <c r="A13" s="92"/>
      <c r="B13" s="93"/>
      <c r="C13" s="93"/>
      <c r="D13" s="93"/>
      <c r="E13" s="93"/>
      <c r="F13" s="93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5"/>
      <c r="Y13" s="23"/>
      <c r="Z13" s="23"/>
      <c r="AA13" s="23"/>
      <c r="AB13" s="23"/>
      <c r="AC13" s="23"/>
      <c r="AD13" s="124"/>
    </row>
    <row r="14" spans="1:38" s="24" customFormat="1" ht="6.6" customHeight="1">
      <c r="A14" s="23"/>
      <c r="B14" s="64"/>
      <c r="C14" s="64"/>
      <c r="D14" s="64"/>
      <c r="E14" s="64"/>
      <c r="F14" s="64"/>
      <c r="G14" s="65"/>
      <c r="H14" s="65"/>
      <c r="I14" s="65"/>
      <c r="J14" s="66"/>
      <c r="K14" s="96"/>
      <c r="L14" s="66"/>
      <c r="M14" s="96"/>
      <c r="N14" s="66"/>
      <c r="O14" s="96"/>
      <c r="P14" s="66"/>
      <c r="Q14" s="96"/>
      <c r="R14" s="66"/>
      <c r="S14" s="96"/>
      <c r="T14" s="66"/>
      <c r="U14" s="96"/>
      <c r="V14" s="66"/>
      <c r="W14" s="97"/>
      <c r="X14" s="67"/>
      <c r="Y14" s="23"/>
      <c r="Z14" s="23"/>
      <c r="AA14" s="23"/>
      <c r="AB14" s="23"/>
      <c r="AC14" s="23"/>
      <c r="AD14" s="68"/>
    </row>
    <row r="15" spans="1:38" s="25" customFormat="1" ht="23.25" customHeight="1">
      <c r="A15" s="98"/>
      <c r="B15" s="98"/>
      <c r="C15" s="23"/>
      <c r="D15" s="23"/>
      <c r="E15" s="23"/>
      <c r="F15" s="23"/>
      <c r="G15" s="26"/>
      <c r="H15" s="99"/>
      <c r="I15" s="100"/>
      <c r="J15" s="101" t="s">
        <v>62</v>
      </c>
      <c r="K15" s="102" t="s">
        <v>0</v>
      </c>
      <c r="L15" s="103"/>
      <c r="M15" s="104" t="s">
        <v>1</v>
      </c>
      <c r="N15" s="103"/>
      <c r="O15" s="105" t="s">
        <v>2</v>
      </c>
      <c r="P15" s="103"/>
      <c r="Q15" s="106" t="s">
        <v>3</v>
      </c>
      <c r="R15" s="103"/>
      <c r="S15" s="107" t="s">
        <v>136</v>
      </c>
      <c r="T15" s="103"/>
      <c r="U15" s="108" t="s">
        <v>5</v>
      </c>
      <c r="V15" s="101" t="s">
        <v>62</v>
      </c>
      <c r="W15" s="68"/>
      <c r="X15" s="101" t="s">
        <v>62</v>
      </c>
      <c r="Y15" s="23"/>
      <c r="Z15" s="23"/>
      <c r="AA15" s="23"/>
      <c r="AB15" s="23"/>
      <c r="AC15" s="23"/>
      <c r="AD15" s="101"/>
      <c r="AE15" s="24"/>
      <c r="AF15" s="24"/>
      <c r="AG15" s="24"/>
      <c r="AH15" s="24"/>
      <c r="AI15" s="24"/>
      <c r="AJ15" s="24"/>
      <c r="AK15" s="24"/>
      <c r="AL15" s="24"/>
    </row>
    <row r="16" spans="1:38" s="25" customFormat="1" ht="14.25">
      <c r="A16" s="98"/>
      <c r="B16" s="98"/>
      <c r="C16" s="23"/>
      <c r="D16" s="23"/>
      <c r="E16" s="23"/>
      <c r="F16" s="23"/>
      <c r="G16" s="26"/>
      <c r="H16" s="99"/>
      <c r="I16" s="100"/>
      <c r="J16" s="101" t="s">
        <v>62</v>
      </c>
      <c r="K16" s="109" t="s">
        <v>63</v>
      </c>
      <c r="L16" s="103"/>
      <c r="M16" s="110" t="s">
        <v>63</v>
      </c>
      <c r="N16" s="103"/>
      <c r="O16" s="111" t="s">
        <v>63</v>
      </c>
      <c r="P16" s="103"/>
      <c r="Q16" s="112" t="s">
        <v>63</v>
      </c>
      <c r="R16" s="103"/>
      <c r="S16" s="113" t="s">
        <v>63</v>
      </c>
      <c r="T16" s="103"/>
      <c r="U16" s="114" t="s">
        <v>63</v>
      </c>
      <c r="V16" s="101" t="s">
        <v>62</v>
      </c>
      <c r="W16" s="68"/>
      <c r="X16" s="101" t="s">
        <v>62</v>
      </c>
      <c r="Y16" s="23"/>
      <c r="Z16" s="23"/>
      <c r="AA16" s="23"/>
      <c r="AB16" s="23"/>
      <c r="AC16" s="23"/>
      <c r="AD16" s="101"/>
      <c r="AE16" s="24"/>
      <c r="AF16" s="24"/>
      <c r="AG16" s="24"/>
      <c r="AH16" s="24"/>
      <c r="AI16" s="24"/>
      <c r="AJ16" s="24"/>
      <c r="AK16" s="24"/>
      <c r="AL16" s="24"/>
    </row>
    <row r="17" spans="1:42" s="24" customFormat="1" ht="3" customHeight="1" thickBot="1">
      <c r="A17" s="23"/>
      <c r="B17" s="23"/>
      <c r="C17" s="23"/>
      <c r="D17" s="23"/>
      <c r="E17" s="23"/>
      <c r="F17" s="23"/>
      <c r="G17" s="26"/>
      <c r="H17" s="26"/>
      <c r="I17" s="26"/>
      <c r="J17" s="67"/>
      <c r="K17" s="69"/>
      <c r="L17" s="115"/>
      <c r="M17" s="69"/>
      <c r="N17" s="115"/>
      <c r="O17" s="69"/>
      <c r="P17" s="115"/>
      <c r="Q17" s="69"/>
      <c r="R17" s="115"/>
      <c r="S17" s="69"/>
      <c r="T17" s="115"/>
      <c r="U17" s="69"/>
      <c r="V17" s="67"/>
      <c r="W17" s="68"/>
      <c r="X17" s="67"/>
      <c r="Y17" s="23"/>
      <c r="Z17" s="23"/>
      <c r="AA17" s="23"/>
      <c r="AB17" s="23"/>
      <c r="AC17" s="23"/>
      <c r="AD17" s="68"/>
    </row>
    <row r="18" spans="1:42" s="25" customFormat="1" ht="15" thickBot="1">
      <c r="A18" s="98"/>
      <c r="B18" s="98"/>
      <c r="C18" s="23"/>
      <c r="D18" s="23"/>
      <c r="E18" s="23"/>
      <c r="F18" s="23"/>
      <c r="G18" s="26"/>
      <c r="H18" s="99"/>
      <c r="I18" s="100"/>
      <c r="J18" s="101" t="s">
        <v>62</v>
      </c>
      <c r="K18" s="109" t="s">
        <v>64</v>
      </c>
      <c r="L18" s="103"/>
      <c r="M18" s="110" t="s">
        <v>64</v>
      </c>
      <c r="N18" s="103"/>
      <c r="O18" s="111" t="s">
        <v>64</v>
      </c>
      <c r="P18" s="103"/>
      <c r="Q18" s="112" t="s">
        <v>64</v>
      </c>
      <c r="R18" s="103"/>
      <c r="S18" s="113" t="s">
        <v>64</v>
      </c>
      <c r="T18" s="103"/>
      <c r="U18" s="114" t="s">
        <v>64</v>
      </c>
      <c r="V18" s="101" t="s">
        <v>62</v>
      </c>
      <c r="W18" s="116" t="s">
        <v>65</v>
      </c>
      <c r="X18" s="101" t="s">
        <v>62</v>
      </c>
      <c r="Y18" s="23"/>
      <c r="Z18" s="23"/>
      <c r="AA18" s="23"/>
      <c r="AB18" s="23"/>
      <c r="AC18" s="23"/>
      <c r="AD18" s="101"/>
      <c r="AE18" s="24"/>
      <c r="AF18" s="24"/>
      <c r="AG18" s="24"/>
      <c r="AH18" s="24"/>
      <c r="AI18" s="24"/>
      <c r="AJ18" s="24"/>
      <c r="AK18" s="24"/>
      <c r="AL18" s="24"/>
    </row>
    <row r="19" spans="1:42" s="25" customFormat="1" ht="15.75" customHeight="1" thickBot="1">
      <c r="A19" s="18"/>
      <c r="B19" s="19" t="s">
        <v>66</v>
      </c>
      <c r="C19" s="273" t="s">
        <v>67</v>
      </c>
      <c r="D19" s="273"/>
      <c r="E19" s="273"/>
      <c r="F19" s="273"/>
      <c r="G19" s="20" t="s">
        <v>68</v>
      </c>
      <c r="H19" s="20" t="s">
        <v>69</v>
      </c>
      <c r="I19" s="20" t="s">
        <v>70</v>
      </c>
      <c r="J19" s="21"/>
      <c r="K19" s="22">
        <f>SUM(K20:K20)</f>
        <v>0</v>
      </c>
      <c r="L19" s="21"/>
      <c r="M19" s="22">
        <f>SUM(M20:M20)</f>
        <v>0</v>
      </c>
      <c r="N19" s="21"/>
      <c r="O19" s="22">
        <f>SUM(O20:O20)</f>
        <v>0</v>
      </c>
      <c r="P19" s="21"/>
      <c r="Q19" s="22">
        <f>SUM(Q20:Q20)</f>
        <v>0</v>
      </c>
      <c r="R19" s="21"/>
      <c r="S19" s="22">
        <f>SUM(S20:S20)</f>
        <v>0</v>
      </c>
      <c r="T19" s="21"/>
      <c r="U19" s="22">
        <f>SUM(U20:U20)</f>
        <v>0</v>
      </c>
      <c r="V19" s="21"/>
      <c r="W19" s="23"/>
      <c r="X19" s="21"/>
      <c r="Y19" s="23"/>
      <c r="Z19" s="23"/>
      <c r="AA19" s="23"/>
      <c r="AB19" s="23"/>
      <c r="AC19" s="23"/>
      <c r="AD19" s="23"/>
      <c r="AE19" s="24"/>
      <c r="AF19" s="24"/>
      <c r="AG19" s="24"/>
      <c r="AH19" s="24"/>
      <c r="AI19" s="24"/>
      <c r="AJ19" s="24"/>
      <c r="AK19" s="24"/>
      <c r="AL19" s="24"/>
    </row>
    <row r="20" spans="1:42" s="24" customFormat="1" ht="15" customHeight="1">
      <c r="A20" s="23"/>
      <c r="B20" s="23"/>
      <c r="C20" s="272" t="s">
        <v>71</v>
      </c>
      <c r="D20" s="272"/>
      <c r="E20" s="272"/>
      <c r="F20" s="272"/>
      <c r="G20" s="26">
        <v>1</v>
      </c>
      <c r="H20" s="27">
        <v>1</v>
      </c>
      <c r="I20" s="28">
        <v>0</v>
      </c>
      <c r="J20" s="29"/>
      <c r="K20" s="30">
        <f t="shared" ref="K20" si="0">(G20*H20)*I20</f>
        <v>0</v>
      </c>
      <c r="L20" s="29"/>
      <c r="M20" s="31">
        <v>0</v>
      </c>
      <c r="N20" s="29"/>
      <c r="O20" s="31">
        <v>0</v>
      </c>
      <c r="P20" s="29"/>
      <c r="Q20" s="31">
        <v>0</v>
      </c>
      <c r="R20" s="29"/>
      <c r="S20" s="31">
        <v>0</v>
      </c>
      <c r="T20" s="29"/>
      <c r="U20" s="31">
        <v>0</v>
      </c>
      <c r="V20" s="29"/>
      <c r="W20" s="23"/>
      <c r="X20" s="29"/>
      <c r="Y20" s="23"/>
      <c r="Z20" s="23"/>
      <c r="AA20" s="23"/>
      <c r="AB20" s="23"/>
      <c r="AC20" s="23"/>
      <c r="AD20" s="23"/>
    </row>
    <row r="21" spans="1:42" s="24" customFormat="1" ht="15" customHeight="1">
      <c r="A21" s="23"/>
      <c r="B21" s="23"/>
      <c r="C21" s="271"/>
      <c r="D21" s="271"/>
      <c r="E21" s="271"/>
      <c r="F21" s="271"/>
      <c r="G21" s="26"/>
      <c r="H21" s="26"/>
      <c r="I21" s="26"/>
      <c r="J21" s="29"/>
      <c r="K21" s="31"/>
      <c r="L21" s="29"/>
      <c r="M21" s="31"/>
      <c r="N21" s="29"/>
      <c r="O21" s="31"/>
      <c r="P21" s="29"/>
      <c r="Q21" s="31"/>
      <c r="R21" s="29"/>
      <c r="S21" s="31"/>
      <c r="T21" s="29"/>
      <c r="U21" s="31"/>
      <c r="V21" s="29"/>
      <c r="W21" s="23"/>
      <c r="X21" s="29"/>
      <c r="Y21" s="23"/>
      <c r="Z21" s="23"/>
      <c r="AA21" s="23"/>
      <c r="AB21" s="23"/>
      <c r="AC21" s="23"/>
      <c r="AD21" s="23"/>
    </row>
    <row r="22" spans="1:42" s="25" customFormat="1" ht="15.75" customHeight="1" thickBot="1">
      <c r="A22" s="18"/>
      <c r="B22" s="19" t="s">
        <v>72</v>
      </c>
      <c r="C22" s="273" t="s">
        <v>73</v>
      </c>
      <c r="D22" s="273"/>
      <c r="E22" s="273"/>
      <c r="F22" s="273"/>
      <c r="G22" s="20" t="s">
        <v>68</v>
      </c>
      <c r="H22" s="20" t="s">
        <v>69</v>
      </c>
      <c r="I22" s="20" t="s">
        <v>70</v>
      </c>
      <c r="J22" s="32"/>
      <c r="K22" s="33">
        <f>SUM(K23:K25)</f>
        <v>0</v>
      </c>
      <c r="L22" s="32"/>
      <c r="M22" s="30">
        <f>SUM(M23:M25)</f>
        <v>0</v>
      </c>
      <c r="N22" s="32"/>
      <c r="O22" s="30">
        <f>SUM(O23:O25)</f>
        <v>0</v>
      </c>
      <c r="P22" s="32"/>
      <c r="Q22" s="30">
        <f>SUM(Q23:Q25)</f>
        <v>0</v>
      </c>
      <c r="R22" s="32"/>
      <c r="S22" s="30">
        <f>SUM(S23:S25)</f>
        <v>0</v>
      </c>
      <c r="T22" s="32"/>
      <c r="U22" s="30">
        <f>SUM(U23:U25)</f>
        <v>0</v>
      </c>
      <c r="V22" s="32"/>
      <c r="W22" s="34"/>
      <c r="X22" s="32"/>
      <c r="Y22" s="23"/>
      <c r="Z22" s="23"/>
      <c r="AA22" s="23"/>
      <c r="AB22" s="23"/>
      <c r="AC22" s="23"/>
      <c r="AD22" s="23"/>
      <c r="AE22" s="24"/>
      <c r="AF22" s="24"/>
      <c r="AG22" s="24"/>
      <c r="AH22" s="35"/>
      <c r="AI22" s="36"/>
      <c r="AJ22" s="37"/>
      <c r="AK22" s="38"/>
      <c r="AL22" s="38"/>
      <c r="AM22" s="39"/>
      <c r="AN22" s="24"/>
      <c r="AO22" s="24"/>
      <c r="AP22" s="24"/>
    </row>
    <row r="23" spans="1:42" s="24" customFormat="1" ht="15" customHeight="1">
      <c r="A23" s="23"/>
      <c r="B23" s="23"/>
      <c r="C23" s="272" t="s">
        <v>74</v>
      </c>
      <c r="D23" s="272"/>
      <c r="E23" s="272"/>
      <c r="F23" s="272"/>
      <c r="G23" s="26">
        <v>1</v>
      </c>
      <c r="H23" s="40">
        <v>1</v>
      </c>
      <c r="I23" s="28">
        <v>0</v>
      </c>
      <c r="J23" s="34"/>
      <c r="K23" s="30">
        <f t="shared" ref="K23:K24" si="1">(G23*H23)*I23</f>
        <v>0</v>
      </c>
      <c r="L23" s="34"/>
      <c r="M23" s="41">
        <v>0</v>
      </c>
      <c r="N23" s="34"/>
      <c r="O23" s="41">
        <v>0</v>
      </c>
      <c r="P23" s="34"/>
      <c r="Q23" s="41">
        <v>0</v>
      </c>
      <c r="R23" s="34"/>
      <c r="S23" s="41">
        <v>0</v>
      </c>
      <c r="T23" s="34"/>
      <c r="U23" s="41">
        <v>0</v>
      </c>
      <c r="V23" s="34"/>
      <c r="W23" s="42"/>
      <c r="X23" s="34"/>
      <c r="Y23" s="23"/>
      <c r="Z23" s="23"/>
      <c r="AA23" s="43"/>
      <c r="AB23" s="43"/>
      <c r="AC23" s="43"/>
      <c r="AD23" s="43"/>
      <c r="AH23" s="44"/>
      <c r="AI23" s="37"/>
      <c r="AJ23" s="37"/>
      <c r="AK23" s="38"/>
      <c r="AL23" s="38"/>
      <c r="AM23" s="39"/>
    </row>
    <row r="24" spans="1:42" s="24" customFormat="1">
      <c r="A24" s="23"/>
      <c r="B24" s="23"/>
      <c r="C24" s="271" t="s">
        <v>75</v>
      </c>
      <c r="D24" s="271"/>
      <c r="E24" s="271"/>
      <c r="F24" s="271"/>
      <c r="G24" s="26">
        <v>1</v>
      </c>
      <c r="H24" s="40">
        <v>1</v>
      </c>
      <c r="I24" s="28">
        <v>0</v>
      </c>
      <c r="J24" s="34"/>
      <c r="K24" s="30">
        <f t="shared" si="1"/>
        <v>0</v>
      </c>
      <c r="L24" s="34"/>
      <c r="M24" s="30">
        <v>0</v>
      </c>
      <c r="N24" s="34"/>
      <c r="O24" s="30">
        <v>0</v>
      </c>
      <c r="P24" s="34"/>
      <c r="Q24" s="30">
        <v>0</v>
      </c>
      <c r="R24" s="34"/>
      <c r="S24" s="30">
        <v>0</v>
      </c>
      <c r="T24" s="34"/>
      <c r="U24" s="30">
        <v>0</v>
      </c>
      <c r="V24" s="34"/>
      <c r="W24" s="42" t="s">
        <v>76</v>
      </c>
      <c r="X24" s="34"/>
      <c r="Y24" s="23"/>
      <c r="Z24" s="23"/>
      <c r="AA24" s="43"/>
      <c r="AB24" s="43"/>
      <c r="AC24" s="43"/>
      <c r="AD24" s="43"/>
      <c r="AH24" s="44"/>
      <c r="AI24" s="37"/>
      <c r="AJ24" s="37"/>
      <c r="AK24" s="38"/>
      <c r="AL24" s="38"/>
      <c r="AM24" s="39"/>
    </row>
    <row r="25" spans="1:42" s="24" customFormat="1">
      <c r="A25" s="23"/>
      <c r="B25" s="23"/>
      <c r="C25" s="271" t="s">
        <v>77</v>
      </c>
      <c r="D25" s="271"/>
      <c r="E25" s="271"/>
      <c r="F25" s="271"/>
      <c r="G25" s="26">
        <v>1</v>
      </c>
      <c r="H25" s="40">
        <v>1</v>
      </c>
      <c r="I25" s="28">
        <v>0</v>
      </c>
      <c r="J25" s="34"/>
      <c r="K25" s="30">
        <f>(G25*H25)*I25</f>
        <v>0</v>
      </c>
      <c r="L25" s="34"/>
      <c r="M25" s="30">
        <v>0</v>
      </c>
      <c r="N25" s="34"/>
      <c r="O25" s="30">
        <v>0</v>
      </c>
      <c r="P25" s="34"/>
      <c r="Q25" s="30">
        <v>0</v>
      </c>
      <c r="R25" s="34"/>
      <c r="S25" s="30">
        <v>0</v>
      </c>
      <c r="T25" s="34"/>
      <c r="U25" s="30">
        <v>0</v>
      </c>
      <c r="V25" s="34"/>
      <c r="W25" s="42"/>
      <c r="X25" s="34"/>
      <c r="Y25" s="23"/>
      <c r="Z25" s="23"/>
      <c r="AA25" s="43"/>
      <c r="AB25" s="43"/>
      <c r="AC25" s="43"/>
      <c r="AD25" s="43"/>
      <c r="AH25" s="44"/>
      <c r="AI25" s="37"/>
      <c r="AJ25" s="37"/>
      <c r="AK25" s="38"/>
      <c r="AL25" s="38"/>
      <c r="AM25" s="39"/>
    </row>
    <row r="26" spans="1:42" s="24" customFormat="1">
      <c r="A26" s="23"/>
      <c r="B26" s="23"/>
      <c r="C26" s="271"/>
      <c r="D26" s="271"/>
      <c r="E26" s="271"/>
      <c r="F26" s="271"/>
      <c r="G26" s="26"/>
      <c r="H26" s="45"/>
      <c r="I26" s="45"/>
      <c r="J26" s="29"/>
      <c r="K26" s="30"/>
      <c r="L26" s="29"/>
      <c r="M26" s="30"/>
      <c r="N26" s="29"/>
      <c r="O26" s="30"/>
      <c r="P26" s="29"/>
      <c r="Q26" s="30"/>
      <c r="R26" s="29"/>
      <c r="S26" s="30"/>
      <c r="T26" s="29"/>
      <c r="U26" s="30"/>
      <c r="V26" s="29"/>
      <c r="W26" s="23"/>
      <c r="X26" s="29"/>
      <c r="Y26" s="23"/>
      <c r="Z26" s="23"/>
      <c r="AA26" s="23"/>
      <c r="AB26" s="23"/>
      <c r="AC26" s="23"/>
      <c r="AD26" s="23"/>
      <c r="AH26" s="44"/>
      <c r="AI26" s="37"/>
      <c r="AJ26" s="37"/>
      <c r="AK26" s="38"/>
      <c r="AL26" s="38"/>
      <c r="AM26" s="39"/>
    </row>
    <row r="27" spans="1:42" s="25" customFormat="1" ht="15.75" customHeight="1" thickBot="1">
      <c r="A27" s="18"/>
      <c r="B27" s="19" t="s">
        <v>78</v>
      </c>
      <c r="C27" s="273" t="s">
        <v>79</v>
      </c>
      <c r="D27" s="273"/>
      <c r="E27" s="273"/>
      <c r="F27" s="273"/>
      <c r="G27" s="20" t="s">
        <v>68</v>
      </c>
      <c r="H27" s="20" t="s">
        <v>69</v>
      </c>
      <c r="I27" s="20" t="s">
        <v>70</v>
      </c>
      <c r="J27" s="21"/>
      <c r="K27" s="33">
        <f>SUM(K28:K29)</f>
        <v>0</v>
      </c>
      <c r="L27" s="21"/>
      <c r="M27" s="30">
        <f>SUM(M28:M29)</f>
        <v>0</v>
      </c>
      <c r="N27" s="21"/>
      <c r="O27" s="30">
        <f>SUM(O28:O29)</f>
        <v>0</v>
      </c>
      <c r="P27" s="21"/>
      <c r="Q27" s="30">
        <f>SUM(Q28:Q29)</f>
        <v>0</v>
      </c>
      <c r="R27" s="21"/>
      <c r="S27" s="30">
        <f>SUM(S28:S29)</f>
        <v>0</v>
      </c>
      <c r="T27" s="21"/>
      <c r="U27" s="30">
        <f>SUM(U28:U29)</f>
        <v>0</v>
      </c>
      <c r="V27" s="21"/>
      <c r="W27" s="23"/>
      <c r="X27" s="21"/>
      <c r="Y27" s="23"/>
      <c r="Z27" s="23"/>
      <c r="AA27" s="23"/>
      <c r="AB27" s="23"/>
      <c r="AC27" s="23"/>
      <c r="AD27" s="23"/>
      <c r="AE27" s="24"/>
      <c r="AF27" s="24"/>
      <c r="AG27" s="24"/>
      <c r="AH27" s="44"/>
      <c r="AI27" s="37"/>
      <c r="AJ27" s="37"/>
      <c r="AK27" s="38"/>
      <c r="AL27" s="38"/>
      <c r="AM27" s="39"/>
      <c r="AN27" s="24"/>
      <c r="AO27" s="24"/>
      <c r="AP27" s="24"/>
    </row>
    <row r="28" spans="1:42" s="24" customFormat="1" ht="15" customHeight="1">
      <c r="A28" s="23"/>
      <c r="B28" s="23"/>
      <c r="C28" s="272" t="s">
        <v>80</v>
      </c>
      <c r="D28" s="272"/>
      <c r="E28" s="272"/>
      <c r="F28" s="272"/>
      <c r="G28" s="26">
        <v>1</v>
      </c>
      <c r="H28" s="40">
        <v>1</v>
      </c>
      <c r="I28" s="28">
        <v>0</v>
      </c>
      <c r="J28" s="29"/>
      <c r="K28" s="30">
        <f>(G28*H28)*I28</f>
        <v>0</v>
      </c>
      <c r="L28" s="29"/>
      <c r="M28" s="41">
        <v>0</v>
      </c>
      <c r="N28" s="29"/>
      <c r="O28" s="41">
        <v>0</v>
      </c>
      <c r="P28" s="29"/>
      <c r="Q28" s="41">
        <v>0</v>
      </c>
      <c r="R28" s="29"/>
      <c r="S28" s="41">
        <v>0</v>
      </c>
      <c r="T28" s="29"/>
      <c r="U28" s="41">
        <v>0</v>
      </c>
      <c r="V28" s="29"/>
      <c r="W28" s="23"/>
      <c r="X28" s="29"/>
      <c r="Y28" s="23"/>
      <c r="Z28" s="23"/>
      <c r="AA28" s="23"/>
      <c r="AB28" s="23"/>
      <c r="AC28" s="23"/>
      <c r="AD28" s="23"/>
    </row>
    <row r="29" spans="1:42" s="24" customFormat="1">
      <c r="A29" s="23"/>
      <c r="B29" s="23"/>
      <c r="C29" s="271" t="s">
        <v>75</v>
      </c>
      <c r="D29" s="271"/>
      <c r="E29" s="271"/>
      <c r="F29" s="271"/>
      <c r="G29" s="26">
        <v>1</v>
      </c>
      <c r="H29" s="40">
        <v>1</v>
      </c>
      <c r="I29" s="28">
        <v>0</v>
      </c>
      <c r="J29" s="34"/>
      <c r="K29" s="30">
        <f>(G29*H29)*I29</f>
        <v>0</v>
      </c>
      <c r="L29" s="34"/>
      <c r="M29" s="30">
        <f>SUM(K29*L29)</f>
        <v>0</v>
      </c>
      <c r="N29" s="34"/>
      <c r="O29" s="30">
        <f>SUM(M29*N29)</f>
        <v>0</v>
      </c>
      <c r="P29" s="34"/>
      <c r="Q29" s="30">
        <f>SUM(O29*P29)</f>
        <v>0</v>
      </c>
      <c r="R29" s="34"/>
      <c r="S29" s="30">
        <f>SUM(Q29*R29)</f>
        <v>0</v>
      </c>
      <c r="T29" s="34"/>
      <c r="U29" s="30">
        <f>SUM(S29*T29)</f>
        <v>0</v>
      </c>
      <c r="V29" s="34"/>
      <c r="W29" s="42" t="s">
        <v>76</v>
      </c>
      <c r="X29" s="34"/>
      <c r="Y29" s="23"/>
      <c r="Z29" s="23"/>
      <c r="AA29" s="43"/>
      <c r="AB29" s="43"/>
      <c r="AC29" s="43"/>
      <c r="AD29" s="43"/>
      <c r="AH29" s="44"/>
      <c r="AI29" s="37"/>
      <c r="AJ29" s="37"/>
      <c r="AK29" s="38"/>
      <c r="AL29" s="38"/>
      <c r="AM29" s="39"/>
    </row>
    <row r="30" spans="1:42" s="24" customFormat="1">
      <c r="A30" s="23"/>
      <c r="B30" s="23"/>
      <c r="C30" s="271"/>
      <c r="D30" s="271"/>
      <c r="E30" s="271"/>
      <c r="F30" s="271"/>
      <c r="G30" s="26"/>
      <c r="H30" s="40"/>
      <c r="I30" s="26"/>
      <c r="J30" s="29"/>
      <c r="K30" s="31"/>
      <c r="L30" s="29"/>
      <c r="M30" s="31"/>
      <c r="N30" s="29"/>
      <c r="O30" s="31"/>
      <c r="P30" s="29"/>
      <c r="Q30" s="31"/>
      <c r="R30" s="29"/>
      <c r="S30" s="31"/>
      <c r="T30" s="29"/>
      <c r="U30" s="31"/>
      <c r="V30" s="29"/>
      <c r="W30" s="23"/>
      <c r="X30" s="29"/>
      <c r="Y30" s="23"/>
      <c r="Z30" s="23"/>
      <c r="AA30" s="23"/>
      <c r="AB30" s="23"/>
      <c r="AC30" s="23"/>
      <c r="AD30" s="23"/>
    </row>
    <row r="31" spans="1:42" s="25" customFormat="1" ht="15.75" customHeight="1" thickBot="1">
      <c r="A31" s="18"/>
      <c r="B31" s="19" t="s">
        <v>81</v>
      </c>
      <c r="C31" s="273" t="s">
        <v>82</v>
      </c>
      <c r="D31" s="273"/>
      <c r="E31" s="273"/>
      <c r="F31" s="273"/>
      <c r="G31" s="20" t="s">
        <v>68</v>
      </c>
      <c r="H31" s="20" t="s">
        <v>83</v>
      </c>
      <c r="I31" s="20" t="s">
        <v>70</v>
      </c>
      <c r="J31" s="21"/>
      <c r="K31" s="33">
        <f>SUM(K32:K35)</f>
        <v>0</v>
      </c>
      <c r="L31" s="21"/>
      <c r="M31" s="33">
        <f>SUM(M32:M35)</f>
        <v>0</v>
      </c>
      <c r="N31" s="21"/>
      <c r="O31" s="33">
        <f>SUM(O32:O35)</f>
        <v>0</v>
      </c>
      <c r="P31" s="21"/>
      <c r="Q31" s="33">
        <f>SUM(Q32:Q35)</f>
        <v>0</v>
      </c>
      <c r="R31" s="21"/>
      <c r="S31" s="33">
        <f>SUM(S32:S35)</f>
        <v>0</v>
      </c>
      <c r="T31" s="21"/>
      <c r="U31" s="33">
        <f>SUM(U32:U35)</f>
        <v>0</v>
      </c>
      <c r="V31" s="21"/>
      <c r="W31" s="23"/>
      <c r="X31" s="21"/>
      <c r="Y31" s="34"/>
      <c r="Z31" s="34"/>
      <c r="AA31" s="34"/>
      <c r="AB31" s="34"/>
      <c r="AC31" s="34"/>
      <c r="AD31" s="34"/>
      <c r="AE31" s="24"/>
      <c r="AF31" s="24"/>
      <c r="AG31" s="24"/>
      <c r="AH31" s="24"/>
      <c r="AI31" s="24"/>
      <c r="AJ31" s="24"/>
      <c r="AK31" s="24"/>
      <c r="AL31" s="24"/>
    </row>
    <row r="32" spans="1:42" s="24" customFormat="1" ht="15" customHeight="1">
      <c r="A32" s="23"/>
      <c r="B32" s="23"/>
      <c r="C32" s="272" t="s">
        <v>84</v>
      </c>
      <c r="D32" s="272"/>
      <c r="E32" s="272"/>
      <c r="F32" s="272"/>
      <c r="G32" s="26">
        <v>1</v>
      </c>
      <c r="H32" s="26">
        <v>1</v>
      </c>
      <c r="I32" s="46">
        <v>0</v>
      </c>
      <c r="J32" s="29"/>
      <c r="K32" s="30">
        <f>(G32*H32)*I32</f>
        <v>0</v>
      </c>
      <c r="L32" s="29"/>
      <c r="M32" s="30">
        <v>0</v>
      </c>
      <c r="N32" s="29"/>
      <c r="O32" s="30">
        <v>0</v>
      </c>
      <c r="P32" s="29"/>
      <c r="Q32" s="30">
        <v>0</v>
      </c>
      <c r="R32" s="29"/>
      <c r="S32" s="30">
        <v>0</v>
      </c>
      <c r="T32" s="29"/>
      <c r="U32" s="30">
        <v>0</v>
      </c>
      <c r="V32" s="29"/>
      <c r="W32" s="23"/>
      <c r="X32" s="29"/>
      <c r="Y32" s="23"/>
      <c r="Z32" s="23"/>
      <c r="AA32" s="23"/>
      <c r="AB32" s="23"/>
      <c r="AC32" s="23"/>
      <c r="AD32" s="23"/>
    </row>
    <row r="33" spans="1:38" s="24" customFormat="1">
      <c r="A33" s="23"/>
      <c r="B33" s="23"/>
      <c r="C33" s="271" t="s">
        <v>85</v>
      </c>
      <c r="D33" s="271"/>
      <c r="E33" s="271"/>
      <c r="F33" s="271"/>
      <c r="G33" s="26">
        <v>1</v>
      </c>
      <c r="H33" s="26">
        <v>1</v>
      </c>
      <c r="I33" s="46">
        <v>0</v>
      </c>
      <c r="J33" s="29"/>
      <c r="K33" s="30">
        <f>(G33*H33)*I33</f>
        <v>0</v>
      </c>
      <c r="L33" s="29"/>
      <c r="M33" s="30">
        <v>0</v>
      </c>
      <c r="N33" s="29"/>
      <c r="O33" s="30">
        <v>0</v>
      </c>
      <c r="P33" s="29"/>
      <c r="Q33" s="30">
        <v>0</v>
      </c>
      <c r="R33" s="29"/>
      <c r="S33" s="30">
        <v>0</v>
      </c>
      <c r="T33" s="29"/>
      <c r="U33" s="30">
        <v>0</v>
      </c>
      <c r="V33" s="29"/>
      <c r="W33" s="23"/>
      <c r="X33" s="29"/>
      <c r="Y33" s="23"/>
      <c r="Z33" s="23"/>
      <c r="AA33" s="23"/>
      <c r="AB33" s="23"/>
      <c r="AC33" s="23"/>
      <c r="AD33" s="23"/>
    </row>
    <row r="34" spans="1:38" s="24" customFormat="1">
      <c r="A34" s="23"/>
      <c r="B34" s="23"/>
      <c r="C34" s="271" t="s">
        <v>86</v>
      </c>
      <c r="D34" s="271"/>
      <c r="E34" s="271"/>
      <c r="F34" s="271"/>
      <c r="G34" s="26">
        <v>1</v>
      </c>
      <c r="H34" s="26">
        <v>1</v>
      </c>
      <c r="I34" s="46">
        <v>0</v>
      </c>
      <c r="J34" s="29"/>
      <c r="K34" s="30">
        <f>(G34*H34)*I34</f>
        <v>0</v>
      </c>
      <c r="L34" s="29"/>
      <c r="M34" s="30">
        <v>0</v>
      </c>
      <c r="N34" s="29"/>
      <c r="O34" s="30">
        <v>0</v>
      </c>
      <c r="P34" s="29"/>
      <c r="Q34" s="30">
        <v>0</v>
      </c>
      <c r="R34" s="29"/>
      <c r="S34" s="30">
        <v>0</v>
      </c>
      <c r="T34" s="29"/>
      <c r="U34" s="30">
        <v>0</v>
      </c>
      <c r="V34" s="29"/>
      <c r="W34" s="23"/>
      <c r="X34" s="29"/>
      <c r="Y34" s="23"/>
      <c r="Z34" s="23"/>
      <c r="AA34" s="23"/>
      <c r="AB34" s="23"/>
      <c r="AC34" s="23"/>
      <c r="AD34" s="23"/>
    </row>
    <row r="35" spans="1:38" s="24" customFormat="1">
      <c r="A35" s="23"/>
      <c r="B35" s="23"/>
      <c r="C35" s="271" t="s">
        <v>87</v>
      </c>
      <c r="D35" s="271"/>
      <c r="E35" s="271"/>
      <c r="F35" s="271"/>
      <c r="G35" s="26">
        <v>1</v>
      </c>
      <c r="H35" s="26">
        <v>1</v>
      </c>
      <c r="I35" s="46">
        <v>0</v>
      </c>
      <c r="J35" s="29"/>
      <c r="K35" s="30">
        <f>(G35*H35)*I35</f>
        <v>0</v>
      </c>
      <c r="L35" s="29"/>
      <c r="M35" s="30">
        <v>0</v>
      </c>
      <c r="N35" s="29"/>
      <c r="O35" s="30">
        <v>0</v>
      </c>
      <c r="P35" s="29"/>
      <c r="Q35" s="30">
        <v>0</v>
      </c>
      <c r="R35" s="29"/>
      <c r="S35" s="30">
        <v>0</v>
      </c>
      <c r="T35" s="29"/>
      <c r="U35" s="30">
        <v>0</v>
      </c>
      <c r="V35" s="29"/>
      <c r="W35" s="23"/>
      <c r="X35" s="29"/>
      <c r="Y35" s="23"/>
      <c r="Z35" s="23"/>
      <c r="AA35" s="23"/>
      <c r="AB35" s="23"/>
      <c r="AC35" s="23"/>
      <c r="AD35" s="23"/>
    </row>
    <row r="36" spans="1:38" s="24" customFormat="1">
      <c r="A36" s="23"/>
      <c r="B36" s="23"/>
      <c r="C36" s="271"/>
      <c r="D36" s="271"/>
      <c r="E36" s="271"/>
      <c r="F36" s="271"/>
      <c r="G36" s="26"/>
      <c r="H36" s="26"/>
      <c r="I36" s="26"/>
      <c r="J36" s="29"/>
      <c r="K36" s="31"/>
      <c r="L36" s="29"/>
      <c r="M36" s="31"/>
      <c r="N36" s="29"/>
      <c r="O36" s="31"/>
      <c r="P36" s="29"/>
      <c r="Q36" s="31"/>
      <c r="R36" s="29"/>
      <c r="S36" s="31"/>
      <c r="T36" s="29"/>
      <c r="U36" s="31"/>
      <c r="V36" s="29"/>
      <c r="W36" s="23"/>
      <c r="X36" s="29"/>
      <c r="Y36" s="23"/>
      <c r="Z36" s="23"/>
      <c r="AA36" s="23"/>
      <c r="AB36" s="23"/>
      <c r="AC36" s="23"/>
      <c r="AD36" s="23"/>
    </row>
    <row r="37" spans="1:38" s="25" customFormat="1" ht="15.75" customHeight="1" thickBot="1">
      <c r="A37" s="18"/>
      <c r="B37" s="19" t="s">
        <v>88</v>
      </c>
      <c r="C37" s="273" t="s">
        <v>89</v>
      </c>
      <c r="D37" s="273"/>
      <c r="E37" s="273"/>
      <c r="F37" s="273"/>
      <c r="G37" s="20" t="s">
        <v>90</v>
      </c>
      <c r="H37" s="20" t="s">
        <v>91</v>
      </c>
      <c r="I37" s="20" t="s">
        <v>92</v>
      </c>
      <c r="J37" s="21"/>
      <c r="K37" s="33">
        <f>SUM(K38+K46)</f>
        <v>0</v>
      </c>
      <c r="L37" s="21"/>
      <c r="M37" s="33">
        <f>SUM(M38+M46)</f>
        <v>0</v>
      </c>
      <c r="N37" s="21"/>
      <c r="O37" s="33">
        <f>SUM(O38+O46)</f>
        <v>0</v>
      </c>
      <c r="P37" s="21"/>
      <c r="Q37" s="33">
        <f>SUM(Q38+Q46)</f>
        <v>0</v>
      </c>
      <c r="R37" s="21"/>
      <c r="S37" s="33">
        <f>SUM(S38+S46)</f>
        <v>0</v>
      </c>
      <c r="T37" s="21"/>
      <c r="U37" s="33">
        <f>SUM(U38+U46)</f>
        <v>0</v>
      </c>
      <c r="V37" s="21"/>
      <c r="W37" s="23"/>
      <c r="X37" s="21"/>
      <c r="Y37" s="23"/>
      <c r="Z37" s="23"/>
      <c r="AA37" s="23"/>
      <c r="AB37" s="23"/>
      <c r="AC37" s="23"/>
      <c r="AD37" s="23"/>
      <c r="AE37" s="24"/>
      <c r="AF37" s="24"/>
      <c r="AG37" s="24"/>
      <c r="AH37" s="24"/>
      <c r="AI37" s="24"/>
      <c r="AJ37" s="24"/>
      <c r="AK37" s="24"/>
      <c r="AL37" s="24"/>
    </row>
    <row r="38" spans="1:38" s="24" customFormat="1" ht="12.75" customHeight="1">
      <c r="A38" s="47"/>
      <c r="B38" s="48" t="s">
        <v>93</v>
      </c>
      <c r="C38" s="276" t="s">
        <v>94</v>
      </c>
      <c r="D38" s="276"/>
      <c r="E38" s="276"/>
      <c r="F38" s="276"/>
      <c r="G38" s="49" t="e">
        <f>SUM(I38/H38)</f>
        <v>#DIV/0!</v>
      </c>
      <c r="H38" s="50">
        <f>SUM(K22+K27+I70)</f>
        <v>0</v>
      </c>
      <c r="I38" s="50">
        <f>SUM(I39:I44)</f>
        <v>0</v>
      </c>
      <c r="J38" s="29"/>
      <c r="K38" s="51">
        <f>SUM(K39:K44)</f>
        <v>0</v>
      </c>
      <c r="L38" s="29"/>
      <c r="M38" s="51">
        <f>SUM(M39:M44)</f>
        <v>0</v>
      </c>
      <c r="N38" s="29"/>
      <c r="O38" s="51">
        <f>SUM(O39:O44)</f>
        <v>0</v>
      </c>
      <c r="P38" s="29"/>
      <c r="Q38" s="51">
        <f>SUM(Q39:Q44)</f>
        <v>0</v>
      </c>
      <c r="R38" s="29"/>
      <c r="S38" s="51">
        <f>SUM(S39:S44)</f>
        <v>0</v>
      </c>
      <c r="T38" s="29"/>
      <c r="U38" s="51">
        <f>SUM(U39:U44)</f>
        <v>0</v>
      </c>
      <c r="V38" s="29"/>
      <c r="W38" s="23"/>
      <c r="X38" s="29"/>
      <c r="Y38" s="23"/>
      <c r="Z38" s="23"/>
      <c r="AA38" s="23"/>
      <c r="AB38" s="23"/>
      <c r="AC38" s="23"/>
      <c r="AD38" s="23"/>
    </row>
    <row r="39" spans="1:38" s="24" customFormat="1" ht="12.75" customHeight="1">
      <c r="A39" s="18"/>
      <c r="B39" s="18"/>
      <c r="C39" s="277" t="s">
        <v>95</v>
      </c>
      <c r="D39" s="277"/>
      <c r="E39" s="277"/>
      <c r="F39" s="277"/>
      <c r="G39" s="26">
        <v>1</v>
      </c>
      <c r="H39" s="26" t="s">
        <v>96</v>
      </c>
      <c r="I39" s="32">
        <v>0</v>
      </c>
      <c r="J39" s="29"/>
      <c r="K39" s="30">
        <v>0</v>
      </c>
      <c r="L39" s="29"/>
      <c r="M39" s="30">
        <v>0</v>
      </c>
      <c r="N39" s="29"/>
      <c r="O39" s="30">
        <v>0</v>
      </c>
      <c r="P39" s="29"/>
      <c r="Q39" s="30">
        <v>0</v>
      </c>
      <c r="R39" s="29"/>
      <c r="S39" s="30">
        <v>0</v>
      </c>
      <c r="T39" s="29"/>
      <c r="U39" s="30">
        <v>0</v>
      </c>
      <c r="V39" s="29"/>
      <c r="W39" s="23" t="s">
        <v>97</v>
      </c>
      <c r="X39" s="29"/>
      <c r="Y39" s="23"/>
      <c r="Z39" s="23"/>
      <c r="AA39" s="23"/>
      <c r="AB39" s="23"/>
      <c r="AC39" s="23"/>
      <c r="AD39" s="23"/>
    </row>
    <row r="40" spans="1:38" s="24" customFormat="1" ht="12.75" customHeight="1">
      <c r="A40" s="18"/>
      <c r="B40" s="18"/>
      <c r="C40" s="270" t="s">
        <v>98</v>
      </c>
      <c r="D40" s="270"/>
      <c r="E40" s="270"/>
      <c r="F40" s="270"/>
      <c r="G40" s="26">
        <v>1</v>
      </c>
      <c r="H40" s="26" t="s">
        <v>96</v>
      </c>
      <c r="I40" s="32">
        <v>0</v>
      </c>
      <c r="J40" s="29"/>
      <c r="K40" s="30">
        <v>0</v>
      </c>
      <c r="L40" s="29"/>
      <c r="M40" s="30">
        <v>0</v>
      </c>
      <c r="N40" s="29"/>
      <c r="O40" s="30">
        <v>0</v>
      </c>
      <c r="P40" s="29"/>
      <c r="Q40" s="30">
        <v>0</v>
      </c>
      <c r="R40" s="29"/>
      <c r="S40" s="30">
        <v>0</v>
      </c>
      <c r="T40" s="29"/>
      <c r="U40" s="30">
        <v>0</v>
      </c>
      <c r="V40" s="29"/>
      <c r="W40" s="23" t="s">
        <v>97</v>
      </c>
      <c r="X40" s="29"/>
      <c r="Y40" s="23"/>
      <c r="Z40" s="23"/>
      <c r="AA40" s="23"/>
      <c r="AB40" s="23"/>
      <c r="AC40" s="23"/>
      <c r="AD40" s="23"/>
    </row>
    <row r="41" spans="1:38" s="24" customFormat="1" ht="12.75" customHeight="1">
      <c r="C41" s="270" t="s">
        <v>99</v>
      </c>
      <c r="D41" s="270"/>
      <c r="E41" s="270"/>
      <c r="F41" s="270"/>
      <c r="G41" s="26">
        <v>1</v>
      </c>
      <c r="H41" s="26" t="s">
        <v>96</v>
      </c>
      <c r="I41" s="32">
        <v>0</v>
      </c>
      <c r="K41" s="30">
        <v>0</v>
      </c>
      <c r="L41" s="29"/>
      <c r="M41" s="30">
        <v>0</v>
      </c>
      <c r="N41" s="29"/>
      <c r="O41" s="30">
        <v>0</v>
      </c>
      <c r="P41" s="29"/>
      <c r="Q41" s="30">
        <v>0</v>
      </c>
      <c r="R41" s="29"/>
      <c r="S41" s="30">
        <v>0</v>
      </c>
      <c r="T41" s="29"/>
      <c r="U41" s="30">
        <v>0</v>
      </c>
      <c r="W41" s="23" t="s">
        <v>97</v>
      </c>
    </row>
    <row r="42" spans="1:38" s="24" customFormat="1" ht="12.75" customHeight="1">
      <c r="A42" s="18"/>
      <c r="B42" s="18"/>
      <c r="C42" s="270" t="s">
        <v>100</v>
      </c>
      <c r="D42" s="270"/>
      <c r="E42" s="270"/>
      <c r="F42" s="270"/>
      <c r="G42" s="26">
        <v>1</v>
      </c>
      <c r="H42" s="26" t="s">
        <v>96</v>
      </c>
      <c r="I42" s="32">
        <v>0</v>
      </c>
      <c r="J42" s="29"/>
      <c r="K42" s="30">
        <v>0</v>
      </c>
      <c r="L42" s="29"/>
      <c r="M42" s="30">
        <v>0</v>
      </c>
      <c r="N42" s="29"/>
      <c r="O42" s="30">
        <v>0</v>
      </c>
      <c r="P42" s="29"/>
      <c r="Q42" s="30">
        <v>0</v>
      </c>
      <c r="R42" s="29"/>
      <c r="S42" s="30">
        <v>0</v>
      </c>
      <c r="T42" s="29"/>
      <c r="U42" s="30">
        <v>0</v>
      </c>
      <c r="V42" s="29"/>
      <c r="W42" s="23" t="s">
        <v>97</v>
      </c>
      <c r="X42" s="29"/>
      <c r="Y42" s="23"/>
      <c r="Z42" s="23"/>
      <c r="AA42" s="23"/>
      <c r="AB42" s="23"/>
      <c r="AC42" s="23"/>
      <c r="AD42" s="23"/>
    </row>
    <row r="43" spans="1:38" s="24" customFormat="1" ht="12.75" customHeight="1">
      <c r="A43" s="18"/>
      <c r="B43" s="18"/>
      <c r="C43" s="270" t="s">
        <v>101</v>
      </c>
      <c r="D43" s="270"/>
      <c r="E43" s="270"/>
      <c r="F43" s="270"/>
      <c r="G43" s="26">
        <v>1</v>
      </c>
      <c r="H43" s="26" t="s">
        <v>96</v>
      </c>
      <c r="I43" s="32">
        <v>0</v>
      </c>
      <c r="J43" s="29"/>
      <c r="K43" s="30">
        <v>0</v>
      </c>
      <c r="L43" s="29"/>
      <c r="M43" s="30">
        <v>0</v>
      </c>
      <c r="N43" s="29"/>
      <c r="O43" s="30">
        <v>0</v>
      </c>
      <c r="P43" s="29"/>
      <c r="Q43" s="30">
        <v>0</v>
      </c>
      <c r="R43" s="29"/>
      <c r="S43" s="30">
        <v>0</v>
      </c>
      <c r="T43" s="29"/>
      <c r="U43" s="30">
        <v>0</v>
      </c>
      <c r="V43" s="29"/>
      <c r="W43" s="23" t="s">
        <v>97</v>
      </c>
      <c r="X43" s="29"/>
      <c r="Y43" s="23"/>
      <c r="Z43" s="23"/>
      <c r="AA43" s="23"/>
      <c r="AB43" s="23"/>
      <c r="AC43" s="23"/>
      <c r="AD43" s="23"/>
    </row>
    <row r="44" spans="1:38" s="24" customFormat="1" ht="12.75" customHeight="1">
      <c r="A44" s="18"/>
      <c r="B44" s="18"/>
      <c r="C44" s="270" t="s">
        <v>102</v>
      </c>
      <c r="D44" s="270"/>
      <c r="E44" s="270"/>
      <c r="F44" s="270"/>
      <c r="G44" s="26">
        <v>1</v>
      </c>
      <c r="H44" s="26" t="s">
        <v>96</v>
      </c>
      <c r="I44" s="32">
        <v>0</v>
      </c>
      <c r="J44" s="29"/>
      <c r="K44" s="30">
        <v>0</v>
      </c>
      <c r="L44" s="29"/>
      <c r="M44" s="30">
        <v>0</v>
      </c>
      <c r="N44" s="29"/>
      <c r="O44" s="30">
        <v>0</v>
      </c>
      <c r="P44" s="29"/>
      <c r="Q44" s="30">
        <v>0</v>
      </c>
      <c r="R44" s="29"/>
      <c r="S44" s="30">
        <v>0</v>
      </c>
      <c r="T44" s="29"/>
      <c r="U44" s="30">
        <v>0</v>
      </c>
      <c r="V44" s="29"/>
      <c r="W44" s="23" t="s">
        <v>97</v>
      </c>
      <c r="X44" s="29"/>
      <c r="Y44" s="23"/>
      <c r="Z44" s="23"/>
      <c r="AA44" s="23"/>
      <c r="AB44" s="23"/>
      <c r="AC44" s="23"/>
      <c r="AD44" s="23"/>
    </row>
    <row r="45" spans="1:38" s="24" customFormat="1" ht="12.75" customHeight="1">
      <c r="A45" s="47"/>
      <c r="B45" s="47"/>
      <c r="C45" s="271"/>
      <c r="D45" s="271"/>
      <c r="E45" s="271"/>
      <c r="F45" s="271"/>
      <c r="G45" s="26"/>
      <c r="H45" s="26"/>
      <c r="I45" s="46"/>
      <c r="J45" s="52"/>
      <c r="K45" s="53"/>
      <c r="L45" s="52"/>
      <c r="M45" s="53"/>
      <c r="N45" s="52"/>
      <c r="O45" s="53"/>
      <c r="P45" s="52"/>
      <c r="Q45" s="53"/>
      <c r="R45" s="52"/>
      <c r="S45" s="53"/>
      <c r="T45" s="52"/>
      <c r="U45" s="53"/>
      <c r="V45" s="52"/>
      <c r="W45" s="23"/>
      <c r="X45" s="52"/>
      <c r="Y45" s="54"/>
      <c r="Z45" s="23"/>
      <c r="AA45" s="23"/>
      <c r="AB45" s="23"/>
      <c r="AC45" s="23"/>
      <c r="AD45" s="23"/>
    </row>
    <row r="46" spans="1:38" s="24" customFormat="1" ht="12.75" customHeight="1">
      <c r="A46" s="47"/>
      <c r="B46" s="48" t="s">
        <v>103</v>
      </c>
      <c r="C46" s="278" t="s">
        <v>104</v>
      </c>
      <c r="D46" s="278"/>
      <c r="E46" s="278"/>
      <c r="F46" s="278"/>
      <c r="G46" s="55" t="e">
        <f>SUM(I46/H46)</f>
        <v>#DIV/0!</v>
      </c>
      <c r="H46" s="56">
        <f>SUM(K22+K27+I70)</f>
        <v>0</v>
      </c>
      <c r="I46" s="57">
        <f>SUM(I47:I53)</f>
        <v>0</v>
      </c>
      <c r="J46" s="52"/>
      <c r="K46" s="58">
        <f>SUM(K47:K53)</f>
        <v>0</v>
      </c>
      <c r="L46" s="52"/>
      <c r="M46" s="58">
        <f>SUM(M47:M53)</f>
        <v>0</v>
      </c>
      <c r="N46" s="52"/>
      <c r="O46" s="58">
        <f>SUM(O47:O53)</f>
        <v>0</v>
      </c>
      <c r="P46" s="52"/>
      <c r="Q46" s="58">
        <f>SUM(Q47:Q53)</f>
        <v>0</v>
      </c>
      <c r="R46" s="52"/>
      <c r="S46" s="58">
        <f>SUM(S47:S53)</f>
        <v>0</v>
      </c>
      <c r="T46" s="52"/>
      <c r="U46" s="58">
        <f>SUM(U47:U53)</f>
        <v>0</v>
      </c>
      <c r="V46" s="52"/>
      <c r="W46" s="23" t="s">
        <v>105</v>
      </c>
      <c r="X46" s="52"/>
      <c r="Y46" s="54"/>
      <c r="Z46" s="23"/>
      <c r="AA46" s="23"/>
      <c r="AB46" s="23"/>
      <c r="AC46" s="23"/>
      <c r="AD46" s="23"/>
    </row>
    <row r="47" spans="1:38" s="24" customFormat="1" ht="12.75" customHeight="1">
      <c r="A47" s="18"/>
      <c r="B47" s="18"/>
      <c r="C47" s="277" t="s">
        <v>106</v>
      </c>
      <c r="D47" s="277"/>
      <c r="E47" s="277"/>
      <c r="F47" s="277"/>
      <c r="G47" s="26">
        <v>1</v>
      </c>
      <c r="H47" s="26" t="s">
        <v>96</v>
      </c>
      <c r="I47" s="32">
        <v>0</v>
      </c>
      <c r="J47" s="29"/>
      <c r="K47" s="30">
        <v>0</v>
      </c>
      <c r="L47" s="29"/>
      <c r="M47" s="30">
        <v>0</v>
      </c>
      <c r="N47" s="29"/>
      <c r="O47" s="30">
        <v>0</v>
      </c>
      <c r="P47" s="29"/>
      <c r="Q47" s="30">
        <v>0</v>
      </c>
      <c r="R47" s="29"/>
      <c r="S47" s="30">
        <v>0</v>
      </c>
      <c r="T47" s="29"/>
      <c r="U47" s="30">
        <v>0</v>
      </c>
      <c r="V47" s="29"/>
      <c r="W47" s="23" t="s">
        <v>97</v>
      </c>
      <c r="X47" s="29"/>
      <c r="Y47" s="23"/>
      <c r="Z47" s="23"/>
      <c r="AA47" s="23"/>
      <c r="AB47" s="23"/>
      <c r="AC47" s="23"/>
      <c r="AD47" s="23"/>
    </row>
    <row r="48" spans="1:38" s="24" customFormat="1" ht="12.75" customHeight="1">
      <c r="A48" s="18"/>
      <c r="B48" s="18"/>
      <c r="C48" s="270" t="s">
        <v>107</v>
      </c>
      <c r="D48" s="270"/>
      <c r="E48" s="270"/>
      <c r="F48" s="270"/>
      <c r="G48" s="26">
        <v>1</v>
      </c>
      <c r="H48" s="26" t="s">
        <v>96</v>
      </c>
      <c r="I48" s="32">
        <v>0</v>
      </c>
      <c r="J48" s="29"/>
      <c r="K48" s="30">
        <v>0</v>
      </c>
      <c r="L48" s="29"/>
      <c r="M48" s="30">
        <v>0</v>
      </c>
      <c r="N48" s="29"/>
      <c r="O48" s="30">
        <v>0</v>
      </c>
      <c r="P48" s="29"/>
      <c r="Q48" s="30">
        <v>0</v>
      </c>
      <c r="R48" s="29"/>
      <c r="S48" s="30">
        <v>0</v>
      </c>
      <c r="T48" s="29"/>
      <c r="U48" s="30">
        <v>0</v>
      </c>
      <c r="V48" s="29"/>
      <c r="W48" s="23" t="s">
        <v>97</v>
      </c>
      <c r="X48" s="29"/>
      <c r="Y48" s="23"/>
      <c r="Z48" s="23"/>
      <c r="AA48" s="23"/>
      <c r="AB48" s="23"/>
      <c r="AC48" s="23"/>
      <c r="AD48" s="23"/>
    </row>
    <row r="49" spans="1:38" s="24" customFormat="1" ht="12.75" customHeight="1">
      <c r="A49" s="18"/>
      <c r="B49" s="18"/>
      <c r="C49" s="270" t="s">
        <v>108</v>
      </c>
      <c r="D49" s="270"/>
      <c r="E49" s="270"/>
      <c r="F49" s="270"/>
      <c r="G49" s="26">
        <v>1</v>
      </c>
      <c r="H49" s="26" t="s">
        <v>96</v>
      </c>
      <c r="I49" s="32">
        <v>0</v>
      </c>
      <c r="J49" s="29"/>
      <c r="K49" s="30">
        <v>0</v>
      </c>
      <c r="L49" s="29"/>
      <c r="M49" s="30">
        <v>0</v>
      </c>
      <c r="N49" s="29"/>
      <c r="O49" s="30">
        <v>0</v>
      </c>
      <c r="P49" s="29"/>
      <c r="Q49" s="30">
        <v>0</v>
      </c>
      <c r="R49" s="29"/>
      <c r="S49" s="30">
        <v>0</v>
      </c>
      <c r="T49" s="29"/>
      <c r="U49" s="30">
        <v>0</v>
      </c>
      <c r="V49" s="29"/>
      <c r="W49" s="23" t="s">
        <v>97</v>
      </c>
      <c r="X49" s="29"/>
      <c r="Y49" s="23"/>
      <c r="Z49" s="23"/>
      <c r="AA49" s="23"/>
      <c r="AB49" s="23"/>
      <c r="AC49" s="23"/>
      <c r="AD49" s="23"/>
    </row>
    <row r="50" spans="1:38" s="24" customFormat="1" ht="12.75" customHeight="1">
      <c r="A50" s="18"/>
      <c r="B50" s="18"/>
      <c r="C50" s="270" t="s">
        <v>109</v>
      </c>
      <c r="D50" s="270"/>
      <c r="E50" s="270"/>
      <c r="F50" s="270"/>
      <c r="G50" s="26">
        <v>1</v>
      </c>
      <c r="H50" s="26" t="s">
        <v>96</v>
      </c>
      <c r="I50" s="32">
        <v>0</v>
      </c>
      <c r="J50" s="29"/>
      <c r="K50" s="30">
        <v>0</v>
      </c>
      <c r="L50" s="29"/>
      <c r="M50" s="30">
        <v>0</v>
      </c>
      <c r="N50" s="29"/>
      <c r="O50" s="30">
        <v>0</v>
      </c>
      <c r="P50" s="29"/>
      <c r="Q50" s="30">
        <v>0</v>
      </c>
      <c r="R50" s="29"/>
      <c r="S50" s="30">
        <v>0</v>
      </c>
      <c r="T50" s="29"/>
      <c r="U50" s="30">
        <v>0</v>
      </c>
      <c r="V50" s="29"/>
      <c r="W50" s="23" t="s">
        <v>97</v>
      </c>
      <c r="X50" s="29"/>
      <c r="Y50" s="23"/>
      <c r="Z50" s="23"/>
      <c r="AA50" s="23"/>
      <c r="AB50" s="23"/>
      <c r="AC50" s="23"/>
      <c r="AD50" s="23"/>
    </row>
    <row r="51" spans="1:38" s="24" customFormat="1" ht="12.75" customHeight="1">
      <c r="A51" s="18"/>
      <c r="B51" s="18"/>
      <c r="C51" s="270" t="s">
        <v>110</v>
      </c>
      <c r="D51" s="270"/>
      <c r="E51" s="270"/>
      <c r="F51" s="270"/>
      <c r="G51" s="26">
        <v>1</v>
      </c>
      <c r="H51" s="26" t="s">
        <v>96</v>
      </c>
      <c r="I51" s="32">
        <v>0</v>
      </c>
      <c r="J51" s="29"/>
      <c r="K51" s="30">
        <v>0</v>
      </c>
      <c r="L51" s="29"/>
      <c r="M51" s="30">
        <v>0</v>
      </c>
      <c r="N51" s="29"/>
      <c r="O51" s="30">
        <v>0</v>
      </c>
      <c r="P51" s="29"/>
      <c r="Q51" s="30">
        <v>0</v>
      </c>
      <c r="R51" s="29"/>
      <c r="S51" s="30">
        <v>0</v>
      </c>
      <c r="T51" s="29"/>
      <c r="U51" s="30">
        <v>0</v>
      </c>
      <c r="V51" s="29"/>
      <c r="W51" s="23" t="s">
        <v>97</v>
      </c>
      <c r="X51" s="29"/>
      <c r="Y51" s="23"/>
      <c r="Z51" s="23"/>
      <c r="AA51" s="23"/>
      <c r="AB51" s="23"/>
      <c r="AC51" s="23"/>
      <c r="AD51" s="23"/>
    </row>
    <row r="52" spans="1:38" s="24" customFormat="1" ht="12.75" customHeight="1">
      <c r="A52" s="18"/>
      <c r="B52" s="18"/>
      <c r="C52" s="270" t="s">
        <v>111</v>
      </c>
      <c r="D52" s="270"/>
      <c r="E52" s="270"/>
      <c r="F52" s="270"/>
      <c r="G52" s="26">
        <v>1</v>
      </c>
      <c r="H52" s="26" t="s">
        <v>96</v>
      </c>
      <c r="I52" s="32">
        <v>0</v>
      </c>
      <c r="J52" s="29"/>
      <c r="K52" s="30">
        <v>0</v>
      </c>
      <c r="L52" s="29"/>
      <c r="M52" s="30">
        <v>0</v>
      </c>
      <c r="N52" s="29"/>
      <c r="O52" s="30">
        <v>0</v>
      </c>
      <c r="P52" s="29"/>
      <c r="Q52" s="30">
        <v>0</v>
      </c>
      <c r="R52" s="29"/>
      <c r="S52" s="30">
        <v>0</v>
      </c>
      <c r="T52" s="29"/>
      <c r="U52" s="30">
        <v>0</v>
      </c>
      <c r="V52" s="29"/>
      <c r="W52" s="23" t="s">
        <v>97</v>
      </c>
      <c r="X52" s="29"/>
      <c r="Y52" s="23"/>
      <c r="Z52" s="23"/>
      <c r="AA52" s="23"/>
      <c r="AB52" s="23"/>
      <c r="AC52" s="23"/>
      <c r="AD52" s="23"/>
    </row>
    <row r="53" spans="1:38" s="24" customFormat="1" ht="12.75" customHeight="1">
      <c r="A53" s="18"/>
      <c r="B53" s="18"/>
      <c r="C53" s="270" t="s">
        <v>112</v>
      </c>
      <c r="D53" s="270"/>
      <c r="E53" s="270"/>
      <c r="F53" s="270"/>
      <c r="G53" s="26">
        <v>1</v>
      </c>
      <c r="H53" s="26" t="s">
        <v>96</v>
      </c>
      <c r="I53" s="32">
        <v>0</v>
      </c>
      <c r="J53" s="29"/>
      <c r="K53" s="30">
        <v>0</v>
      </c>
      <c r="L53" s="29"/>
      <c r="M53" s="30">
        <v>0</v>
      </c>
      <c r="N53" s="29"/>
      <c r="O53" s="30">
        <v>0</v>
      </c>
      <c r="P53" s="29"/>
      <c r="Q53" s="30">
        <v>0</v>
      </c>
      <c r="R53" s="29"/>
      <c r="S53" s="30">
        <v>0</v>
      </c>
      <c r="T53" s="29"/>
      <c r="U53" s="30">
        <v>0</v>
      </c>
      <c r="V53" s="29"/>
      <c r="W53" s="23" t="s">
        <v>97</v>
      </c>
      <c r="X53" s="29"/>
      <c r="Y53" s="23"/>
      <c r="Z53" s="23"/>
      <c r="AA53" s="23"/>
      <c r="AB53" s="23"/>
      <c r="AC53" s="23"/>
      <c r="AD53" s="23"/>
    </row>
    <row r="54" spans="1:38" s="24" customFormat="1" ht="12.75" customHeight="1">
      <c r="A54" s="18"/>
      <c r="B54" s="18"/>
      <c r="C54" s="270"/>
      <c r="D54" s="270"/>
      <c r="E54" s="270"/>
      <c r="F54" s="270"/>
      <c r="G54" s="26"/>
      <c r="H54" s="26"/>
      <c r="I54" s="26"/>
      <c r="J54" s="29"/>
      <c r="K54" s="31"/>
      <c r="L54" s="29"/>
      <c r="M54" s="31"/>
      <c r="N54" s="29"/>
      <c r="O54" s="31"/>
      <c r="P54" s="29"/>
      <c r="Q54" s="31"/>
      <c r="R54" s="29"/>
      <c r="S54" s="31"/>
      <c r="T54" s="29"/>
      <c r="U54" s="31"/>
      <c r="V54" s="29"/>
      <c r="W54" s="23"/>
      <c r="X54" s="29"/>
      <c r="Y54" s="23"/>
      <c r="Z54" s="23"/>
      <c r="AA54" s="23"/>
      <c r="AB54" s="23"/>
      <c r="AC54" s="23"/>
      <c r="AD54" s="23"/>
    </row>
    <row r="55" spans="1:38" s="25" customFormat="1" ht="15.75" customHeight="1" thickBot="1">
      <c r="A55" s="47"/>
      <c r="B55" s="59" t="s">
        <v>113</v>
      </c>
      <c r="C55" s="273" t="s">
        <v>114</v>
      </c>
      <c r="D55" s="273"/>
      <c r="E55" s="273"/>
      <c r="F55" s="273"/>
      <c r="G55" s="20" t="s">
        <v>68</v>
      </c>
      <c r="H55" s="20" t="s">
        <v>70</v>
      </c>
      <c r="I55" s="20" t="s">
        <v>92</v>
      </c>
      <c r="J55" s="21"/>
      <c r="K55" s="33">
        <f>SUM(K56+K64)</f>
        <v>0</v>
      </c>
      <c r="L55" s="21"/>
      <c r="M55" s="33">
        <f>SUM(M56+M64)</f>
        <v>0</v>
      </c>
      <c r="N55" s="21"/>
      <c r="O55" s="33">
        <f>SUM(O56+O64)</f>
        <v>0</v>
      </c>
      <c r="P55" s="21"/>
      <c r="Q55" s="33">
        <f>SUM(Q56+Q64)</f>
        <v>0</v>
      </c>
      <c r="R55" s="21"/>
      <c r="S55" s="33">
        <f>SUM(S56+S64)</f>
        <v>0</v>
      </c>
      <c r="T55" s="21"/>
      <c r="U55" s="33">
        <f>SUM(U56+U64)</f>
        <v>0</v>
      </c>
      <c r="V55" s="21"/>
      <c r="W55" s="23"/>
      <c r="X55" s="21"/>
      <c r="Y55" s="23"/>
      <c r="Z55" s="23"/>
      <c r="AA55" s="23"/>
      <c r="AB55" s="23"/>
      <c r="AC55" s="23"/>
      <c r="AD55" s="23"/>
      <c r="AE55" s="24"/>
      <c r="AF55" s="24"/>
      <c r="AG55" s="24"/>
      <c r="AH55" s="24"/>
      <c r="AI55" s="24"/>
      <c r="AJ55" s="24"/>
      <c r="AK55" s="24"/>
      <c r="AL55" s="24"/>
    </row>
    <row r="56" spans="1:38" s="24" customFormat="1" ht="12.75" customHeight="1">
      <c r="A56" s="47"/>
      <c r="B56" s="48" t="s">
        <v>115</v>
      </c>
      <c r="C56" s="276" t="s">
        <v>116</v>
      </c>
      <c r="D56" s="276"/>
      <c r="E56" s="276"/>
      <c r="F56" s="276"/>
      <c r="G56" s="49"/>
      <c r="H56" s="60"/>
      <c r="I56" s="61">
        <f>SUM(I57:I62)</f>
        <v>0</v>
      </c>
      <c r="J56" s="29"/>
      <c r="K56" s="51">
        <f>SUM(K57:K62)</f>
        <v>0</v>
      </c>
      <c r="L56" s="29"/>
      <c r="M56" s="51">
        <f>SUM(M57:M62)</f>
        <v>0</v>
      </c>
      <c r="N56" s="29"/>
      <c r="O56" s="51">
        <f>SUM(O57:O62)</f>
        <v>0</v>
      </c>
      <c r="P56" s="29"/>
      <c r="Q56" s="51">
        <f>SUM(Q57:Q62)</f>
        <v>0</v>
      </c>
      <c r="R56" s="29"/>
      <c r="S56" s="51">
        <f>SUM(S57:S62)</f>
        <v>0</v>
      </c>
      <c r="T56" s="29"/>
      <c r="U56" s="51">
        <f>SUM(U57:U62)</f>
        <v>0</v>
      </c>
      <c r="V56" s="29"/>
      <c r="W56" s="23" t="s">
        <v>117</v>
      </c>
      <c r="X56" s="29"/>
      <c r="Y56" s="23"/>
      <c r="Z56" s="23"/>
      <c r="AA56" s="23"/>
      <c r="AB56" s="23"/>
      <c r="AC56" s="23"/>
      <c r="AD56" s="23"/>
    </row>
    <row r="57" spans="1:38" s="24" customFormat="1" ht="12.75" customHeight="1">
      <c r="A57" s="18"/>
      <c r="B57" s="18"/>
      <c r="C57" s="277" t="s">
        <v>118</v>
      </c>
      <c r="D57" s="277"/>
      <c r="E57" s="277"/>
      <c r="F57" s="277"/>
      <c r="G57" s="26">
        <v>1</v>
      </c>
      <c r="H57" s="26" t="s">
        <v>96</v>
      </c>
      <c r="I57" s="32">
        <v>0</v>
      </c>
      <c r="J57" s="29"/>
      <c r="K57" s="30">
        <v>0</v>
      </c>
      <c r="L57" s="29"/>
      <c r="M57" s="30">
        <v>0</v>
      </c>
      <c r="N57" s="29"/>
      <c r="O57" s="30">
        <v>0</v>
      </c>
      <c r="P57" s="29"/>
      <c r="Q57" s="30">
        <v>0</v>
      </c>
      <c r="R57" s="29"/>
      <c r="S57" s="30">
        <v>0</v>
      </c>
      <c r="T57" s="29"/>
      <c r="U57" s="30">
        <v>0</v>
      </c>
      <c r="V57" s="29"/>
      <c r="W57" s="23" t="s">
        <v>97</v>
      </c>
      <c r="X57" s="29"/>
      <c r="Y57" s="23"/>
      <c r="Z57" s="23"/>
      <c r="AA57" s="23"/>
      <c r="AB57" s="23"/>
      <c r="AC57" s="23"/>
      <c r="AD57" s="23"/>
    </row>
    <row r="58" spans="1:38" s="24" customFormat="1" ht="12.75" customHeight="1">
      <c r="A58" s="18"/>
      <c r="B58" s="18"/>
      <c r="C58" s="270" t="s">
        <v>119</v>
      </c>
      <c r="D58" s="270"/>
      <c r="E58" s="270"/>
      <c r="F58" s="270"/>
      <c r="G58" s="26">
        <v>1</v>
      </c>
      <c r="H58" s="26" t="s">
        <v>96</v>
      </c>
      <c r="I58" s="32">
        <v>0</v>
      </c>
      <c r="J58" s="29"/>
      <c r="K58" s="30">
        <v>0</v>
      </c>
      <c r="L58" s="29"/>
      <c r="M58" s="30">
        <v>0</v>
      </c>
      <c r="N58" s="29"/>
      <c r="O58" s="30">
        <v>0</v>
      </c>
      <c r="P58" s="29"/>
      <c r="Q58" s="30">
        <v>0</v>
      </c>
      <c r="R58" s="29"/>
      <c r="S58" s="30">
        <v>0</v>
      </c>
      <c r="T58" s="29"/>
      <c r="U58" s="30">
        <v>0</v>
      </c>
      <c r="V58" s="29"/>
      <c r="W58" s="23" t="s">
        <v>97</v>
      </c>
      <c r="X58" s="29"/>
      <c r="Y58" s="23"/>
      <c r="Z58" s="23"/>
      <c r="AA58" s="23"/>
      <c r="AB58" s="23"/>
      <c r="AC58" s="23"/>
      <c r="AD58" s="23"/>
    </row>
    <row r="59" spans="1:38" s="24" customFormat="1" ht="12.75" customHeight="1">
      <c r="A59" s="18"/>
      <c r="B59" s="18"/>
      <c r="C59" s="270" t="s">
        <v>120</v>
      </c>
      <c r="D59" s="270"/>
      <c r="E59" s="270"/>
      <c r="F59" s="270"/>
      <c r="G59" s="26">
        <v>1</v>
      </c>
      <c r="H59" s="26" t="s">
        <v>96</v>
      </c>
      <c r="I59" s="32">
        <v>0</v>
      </c>
      <c r="J59" s="29"/>
      <c r="K59" s="30">
        <v>0</v>
      </c>
      <c r="L59" s="29"/>
      <c r="M59" s="30">
        <v>0</v>
      </c>
      <c r="N59" s="29"/>
      <c r="O59" s="30">
        <v>0</v>
      </c>
      <c r="P59" s="29"/>
      <c r="Q59" s="30">
        <v>0</v>
      </c>
      <c r="R59" s="29"/>
      <c r="S59" s="30">
        <v>0</v>
      </c>
      <c r="T59" s="29"/>
      <c r="U59" s="30">
        <v>0</v>
      </c>
      <c r="V59" s="29"/>
      <c r="W59" s="23" t="s">
        <v>97</v>
      </c>
      <c r="X59" s="29"/>
      <c r="Y59" s="23"/>
      <c r="Z59" s="23"/>
      <c r="AA59" s="23"/>
      <c r="AB59" s="23"/>
      <c r="AC59" s="23"/>
      <c r="AD59" s="23"/>
    </row>
    <row r="60" spans="1:38" s="24" customFormat="1" ht="12.75" customHeight="1">
      <c r="A60" s="18"/>
      <c r="B60" s="18"/>
      <c r="C60" s="270" t="s">
        <v>121</v>
      </c>
      <c r="D60" s="270"/>
      <c r="E60" s="270"/>
      <c r="F60" s="270"/>
      <c r="G60" s="26">
        <v>1</v>
      </c>
      <c r="H60" s="26" t="s">
        <v>96</v>
      </c>
      <c r="I60" s="32">
        <v>0</v>
      </c>
      <c r="J60" s="29"/>
      <c r="K60" s="30">
        <v>0</v>
      </c>
      <c r="L60" s="29"/>
      <c r="M60" s="30">
        <v>0</v>
      </c>
      <c r="N60" s="29"/>
      <c r="O60" s="30">
        <v>0</v>
      </c>
      <c r="P60" s="29"/>
      <c r="Q60" s="30">
        <v>0</v>
      </c>
      <c r="R60" s="29"/>
      <c r="S60" s="30">
        <v>0</v>
      </c>
      <c r="T60" s="29"/>
      <c r="U60" s="30">
        <v>0</v>
      </c>
      <c r="V60" s="29"/>
      <c r="W60" s="23" t="s">
        <v>97</v>
      </c>
      <c r="X60" s="29"/>
      <c r="Y60" s="23"/>
      <c r="Z60" s="23"/>
      <c r="AA60" s="23"/>
      <c r="AB60" s="23"/>
      <c r="AC60" s="23"/>
      <c r="AD60" s="23"/>
    </row>
    <row r="61" spans="1:38" s="24" customFormat="1" ht="12.75" customHeight="1">
      <c r="A61" s="18"/>
      <c r="B61" s="18"/>
      <c r="C61" s="270" t="s">
        <v>122</v>
      </c>
      <c r="D61" s="270"/>
      <c r="E61" s="270"/>
      <c r="F61" s="270"/>
      <c r="G61" s="26">
        <v>1</v>
      </c>
      <c r="H61" s="26" t="s">
        <v>96</v>
      </c>
      <c r="I61" s="32">
        <v>0</v>
      </c>
      <c r="J61" s="29"/>
      <c r="K61" s="30">
        <v>0</v>
      </c>
      <c r="L61" s="29"/>
      <c r="M61" s="30">
        <v>0</v>
      </c>
      <c r="N61" s="29"/>
      <c r="O61" s="30">
        <v>0</v>
      </c>
      <c r="P61" s="29"/>
      <c r="Q61" s="30">
        <v>0</v>
      </c>
      <c r="R61" s="29"/>
      <c r="S61" s="30">
        <v>0</v>
      </c>
      <c r="T61" s="29"/>
      <c r="U61" s="30">
        <v>0</v>
      </c>
      <c r="V61" s="29"/>
      <c r="W61" s="23" t="s">
        <v>97</v>
      </c>
      <c r="X61" s="29"/>
      <c r="Y61" s="23"/>
      <c r="Z61" s="23"/>
      <c r="AA61" s="23"/>
      <c r="AB61" s="23"/>
      <c r="AC61" s="23"/>
      <c r="AD61" s="23"/>
    </row>
    <row r="62" spans="1:38" s="24" customFormat="1" ht="12.75" customHeight="1">
      <c r="A62" s="18"/>
      <c r="B62" s="18"/>
      <c r="C62" s="270" t="s">
        <v>123</v>
      </c>
      <c r="D62" s="270"/>
      <c r="E62" s="270"/>
      <c r="F62" s="270"/>
      <c r="G62" s="26">
        <v>1</v>
      </c>
      <c r="H62" s="26" t="s">
        <v>96</v>
      </c>
      <c r="I62" s="32">
        <v>0</v>
      </c>
      <c r="J62" s="29"/>
      <c r="K62" s="30">
        <v>0</v>
      </c>
      <c r="L62" s="29"/>
      <c r="M62" s="30">
        <v>0</v>
      </c>
      <c r="N62" s="29"/>
      <c r="O62" s="30">
        <v>0</v>
      </c>
      <c r="P62" s="29"/>
      <c r="Q62" s="30">
        <v>0</v>
      </c>
      <c r="R62" s="29"/>
      <c r="S62" s="30">
        <v>0</v>
      </c>
      <c r="T62" s="29"/>
      <c r="U62" s="30">
        <v>0</v>
      </c>
      <c r="V62" s="29"/>
      <c r="W62" s="23" t="s">
        <v>97</v>
      </c>
      <c r="X62" s="29"/>
      <c r="Y62" s="23"/>
      <c r="Z62" s="23"/>
      <c r="AA62" s="23"/>
      <c r="AB62" s="23"/>
      <c r="AC62" s="23"/>
      <c r="AD62" s="23"/>
    </row>
    <row r="63" spans="1:38" s="24" customFormat="1" ht="12.75" customHeight="1">
      <c r="A63" s="18"/>
      <c r="B63" s="18"/>
      <c r="C63" s="270"/>
      <c r="D63" s="270"/>
      <c r="E63" s="270"/>
      <c r="F63" s="270"/>
      <c r="G63" s="26"/>
      <c r="H63" s="26"/>
      <c r="I63" s="26"/>
      <c r="J63" s="29"/>
      <c r="K63" s="31"/>
      <c r="L63" s="29"/>
      <c r="M63" s="31"/>
      <c r="N63" s="29"/>
      <c r="O63" s="31"/>
      <c r="P63" s="29"/>
      <c r="Q63" s="31"/>
      <c r="R63" s="29"/>
      <c r="S63" s="31"/>
      <c r="T63" s="29"/>
      <c r="U63" s="31"/>
      <c r="V63" s="29"/>
      <c r="W63" s="23"/>
      <c r="X63" s="29"/>
      <c r="Y63" s="23"/>
      <c r="Z63" s="23"/>
      <c r="AA63" s="23"/>
      <c r="AB63" s="23"/>
      <c r="AC63" s="23"/>
      <c r="AD63" s="23"/>
    </row>
    <row r="64" spans="1:38" s="24" customFormat="1" ht="12.75" customHeight="1">
      <c r="A64" s="23"/>
      <c r="B64" s="26" t="s">
        <v>124</v>
      </c>
      <c r="C64" s="274" t="s">
        <v>125</v>
      </c>
      <c r="D64" s="274"/>
      <c r="E64" s="274"/>
      <c r="F64" s="274"/>
      <c r="G64" s="62"/>
      <c r="H64" s="63"/>
      <c r="I64" s="57">
        <f>SUM(I65+I70)</f>
        <v>0</v>
      </c>
      <c r="J64" s="29"/>
      <c r="K64" s="58">
        <f>SUM(K65:K70)</f>
        <v>0</v>
      </c>
      <c r="L64" s="29"/>
      <c r="M64" s="58">
        <f>SUM(M65:M70)</f>
        <v>0</v>
      </c>
      <c r="N64" s="29"/>
      <c r="O64" s="58">
        <f>SUM(O65:O70)</f>
        <v>0</v>
      </c>
      <c r="P64" s="29"/>
      <c r="Q64" s="58">
        <f>SUM(Q65:Q70)</f>
        <v>0</v>
      </c>
      <c r="R64" s="29"/>
      <c r="S64" s="58">
        <f>SUM(S65:S70)</f>
        <v>0</v>
      </c>
      <c r="T64" s="29"/>
      <c r="U64" s="58">
        <f>SUM(U65:U70)</f>
        <v>0</v>
      </c>
      <c r="V64" s="29"/>
      <c r="W64" s="23"/>
      <c r="X64" s="29"/>
      <c r="Y64" s="23"/>
      <c r="Z64" s="23"/>
      <c r="AA64" s="23"/>
      <c r="AB64" s="23"/>
      <c r="AC64" s="23"/>
      <c r="AD64" s="23"/>
    </row>
    <row r="65" spans="1:38" s="24" customFormat="1" ht="12.75" customHeight="1">
      <c r="A65" s="23"/>
      <c r="B65" s="23"/>
      <c r="C65" s="275" t="s">
        <v>126</v>
      </c>
      <c r="D65" s="275"/>
      <c r="E65" s="275"/>
      <c r="F65" s="275"/>
      <c r="G65" s="26">
        <v>1</v>
      </c>
      <c r="H65" s="26" t="s">
        <v>96</v>
      </c>
      <c r="I65" s="46">
        <v>0</v>
      </c>
      <c r="J65" s="29"/>
      <c r="K65" s="30">
        <v>0</v>
      </c>
      <c r="L65" s="29"/>
      <c r="M65" s="30">
        <v>0</v>
      </c>
      <c r="N65" s="29"/>
      <c r="O65" s="30">
        <v>0</v>
      </c>
      <c r="P65" s="29"/>
      <c r="Q65" s="30">
        <v>0</v>
      </c>
      <c r="R65" s="29"/>
      <c r="S65" s="30">
        <v>0</v>
      </c>
      <c r="T65" s="29"/>
      <c r="U65" s="30">
        <v>0</v>
      </c>
      <c r="V65" s="29"/>
      <c r="W65" s="23" t="s">
        <v>97</v>
      </c>
      <c r="X65" s="29"/>
      <c r="Y65" s="23"/>
      <c r="Z65" s="23"/>
      <c r="AA65" s="23"/>
      <c r="AB65" s="23"/>
      <c r="AC65" s="23"/>
      <c r="AD65" s="23"/>
    </row>
    <row r="66" spans="1:38" s="24" customFormat="1" ht="12.75" customHeight="1">
      <c r="A66" s="18"/>
      <c r="B66" s="18"/>
      <c r="C66" s="270" t="s">
        <v>127</v>
      </c>
      <c r="D66" s="270"/>
      <c r="E66" s="270"/>
      <c r="F66" s="270"/>
      <c r="G66" s="26">
        <v>1</v>
      </c>
      <c r="H66" s="26" t="s">
        <v>96</v>
      </c>
      <c r="I66" s="32">
        <v>0</v>
      </c>
      <c r="J66" s="29"/>
      <c r="K66" s="30">
        <v>0</v>
      </c>
      <c r="L66" s="29"/>
      <c r="M66" s="30">
        <v>0</v>
      </c>
      <c r="N66" s="29"/>
      <c r="O66" s="30">
        <v>0</v>
      </c>
      <c r="P66" s="29"/>
      <c r="Q66" s="30">
        <v>0</v>
      </c>
      <c r="R66" s="29"/>
      <c r="S66" s="30">
        <v>0</v>
      </c>
      <c r="T66" s="29"/>
      <c r="U66" s="30">
        <v>0</v>
      </c>
      <c r="V66" s="29"/>
      <c r="W66" s="23" t="s">
        <v>97</v>
      </c>
      <c r="X66" s="29"/>
      <c r="Y66" s="23"/>
      <c r="Z66" s="23"/>
      <c r="AA66" s="23"/>
      <c r="AB66" s="23"/>
      <c r="AC66" s="23"/>
      <c r="AD66" s="23"/>
    </row>
    <row r="67" spans="1:38" s="24" customFormat="1" ht="12.75" customHeight="1">
      <c r="A67" s="18"/>
      <c r="B67" s="18"/>
      <c r="C67" s="270" t="s">
        <v>128</v>
      </c>
      <c r="D67" s="270"/>
      <c r="E67" s="270"/>
      <c r="F67" s="270"/>
      <c r="G67" s="26">
        <v>1</v>
      </c>
      <c r="H67" s="26" t="s">
        <v>96</v>
      </c>
      <c r="I67" s="32">
        <v>0</v>
      </c>
      <c r="J67" s="29"/>
      <c r="K67" s="30">
        <v>0</v>
      </c>
      <c r="L67" s="29"/>
      <c r="M67" s="30">
        <v>0</v>
      </c>
      <c r="N67" s="29"/>
      <c r="O67" s="30">
        <v>0</v>
      </c>
      <c r="P67" s="29"/>
      <c r="Q67" s="30">
        <v>0</v>
      </c>
      <c r="R67" s="29"/>
      <c r="S67" s="30">
        <v>0</v>
      </c>
      <c r="T67" s="29"/>
      <c r="U67" s="30">
        <v>0</v>
      </c>
      <c r="V67" s="29"/>
      <c r="W67" s="23" t="s">
        <v>97</v>
      </c>
      <c r="X67" s="29"/>
      <c r="Y67" s="23"/>
      <c r="Z67" s="23"/>
      <c r="AA67" s="23"/>
      <c r="AB67" s="23"/>
      <c r="AC67" s="23"/>
      <c r="AD67" s="23"/>
    </row>
    <row r="68" spans="1:38" s="24" customFormat="1" ht="12.75" customHeight="1">
      <c r="A68" s="18"/>
      <c r="B68" s="18"/>
      <c r="C68" s="270" t="s">
        <v>129</v>
      </c>
      <c r="D68" s="270"/>
      <c r="E68" s="270"/>
      <c r="F68" s="270"/>
      <c r="G68" s="26">
        <v>1</v>
      </c>
      <c r="H68" s="26" t="s">
        <v>96</v>
      </c>
      <c r="I68" s="32">
        <v>0</v>
      </c>
      <c r="J68" s="29"/>
      <c r="K68" s="30">
        <v>0</v>
      </c>
      <c r="L68" s="29"/>
      <c r="M68" s="30">
        <v>0</v>
      </c>
      <c r="N68" s="29"/>
      <c r="O68" s="30">
        <v>0</v>
      </c>
      <c r="P68" s="29"/>
      <c r="Q68" s="30">
        <v>0</v>
      </c>
      <c r="R68" s="29"/>
      <c r="S68" s="30">
        <v>0</v>
      </c>
      <c r="T68" s="29"/>
      <c r="U68" s="30">
        <v>0</v>
      </c>
      <c r="V68" s="29"/>
      <c r="W68" s="23" t="s">
        <v>97</v>
      </c>
      <c r="X68" s="29"/>
      <c r="Y68" s="23"/>
      <c r="Z68" s="23"/>
      <c r="AA68" s="23"/>
      <c r="AB68" s="23"/>
      <c r="AC68" s="23"/>
      <c r="AD68" s="23"/>
    </row>
    <row r="69" spans="1:38" s="24" customFormat="1" ht="12.75" customHeight="1">
      <c r="A69" s="18"/>
      <c r="B69" s="18"/>
      <c r="C69" s="270" t="s">
        <v>123</v>
      </c>
      <c r="D69" s="270"/>
      <c r="E69" s="270"/>
      <c r="F69" s="270"/>
      <c r="G69" s="26">
        <v>1</v>
      </c>
      <c r="H69" s="26" t="s">
        <v>96</v>
      </c>
      <c r="I69" s="32">
        <v>0</v>
      </c>
      <c r="J69" s="29"/>
      <c r="K69" s="30">
        <v>0</v>
      </c>
      <c r="L69" s="29"/>
      <c r="M69" s="30">
        <v>0</v>
      </c>
      <c r="N69" s="29"/>
      <c r="O69" s="30">
        <v>0</v>
      </c>
      <c r="P69" s="29"/>
      <c r="Q69" s="30">
        <v>0</v>
      </c>
      <c r="R69" s="29"/>
      <c r="S69" s="30">
        <v>0</v>
      </c>
      <c r="T69" s="29"/>
      <c r="U69" s="30">
        <v>0</v>
      </c>
      <c r="V69" s="29"/>
      <c r="W69" s="23" t="s">
        <v>97</v>
      </c>
      <c r="X69" s="29"/>
      <c r="Y69" s="23"/>
      <c r="Z69" s="23"/>
      <c r="AA69" s="23"/>
      <c r="AB69" s="23"/>
      <c r="AC69" s="23"/>
      <c r="AD69" s="23"/>
    </row>
    <row r="70" spans="1:38" s="24" customFormat="1" ht="12.75" customHeight="1">
      <c r="A70" s="23"/>
      <c r="B70" s="23"/>
      <c r="C70" s="270" t="s">
        <v>130</v>
      </c>
      <c r="D70" s="270"/>
      <c r="E70" s="270"/>
      <c r="F70" s="270"/>
      <c r="G70" s="26">
        <v>1</v>
      </c>
      <c r="H70" s="26" t="s">
        <v>96</v>
      </c>
      <c r="I70" s="32">
        <v>0</v>
      </c>
      <c r="J70" s="29"/>
      <c r="K70" s="30">
        <v>0</v>
      </c>
      <c r="L70" s="29"/>
      <c r="M70" s="30">
        <v>0</v>
      </c>
      <c r="N70" s="29"/>
      <c r="O70" s="30">
        <v>0</v>
      </c>
      <c r="P70" s="29"/>
      <c r="Q70" s="30">
        <v>0</v>
      </c>
      <c r="R70" s="29"/>
      <c r="S70" s="30">
        <v>0</v>
      </c>
      <c r="T70" s="29"/>
      <c r="U70" s="30">
        <v>0</v>
      </c>
      <c r="V70" s="29"/>
      <c r="W70" s="23" t="s">
        <v>131</v>
      </c>
      <c r="X70" s="29"/>
      <c r="Y70" s="23"/>
      <c r="Z70" s="23"/>
      <c r="AA70" s="23"/>
      <c r="AB70" s="23"/>
      <c r="AC70" s="23"/>
      <c r="AD70" s="23"/>
    </row>
    <row r="71" spans="1:38" s="24" customFormat="1">
      <c r="A71" s="47"/>
      <c r="B71" s="47"/>
      <c r="C71" s="271"/>
      <c r="D71" s="271"/>
      <c r="E71" s="271"/>
      <c r="F71" s="271"/>
      <c r="G71" s="26"/>
      <c r="H71" s="26"/>
      <c r="I71" s="26"/>
      <c r="J71" s="29"/>
      <c r="K71" s="31"/>
      <c r="L71" s="29"/>
      <c r="M71" s="31"/>
      <c r="N71" s="29"/>
      <c r="O71" s="31"/>
      <c r="P71" s="29"/>
      <c r="Q71" s="31"/>
      <c r="R71" s="29"/>
      <c r="S71" s="31"/>
      <c r="T71" s="29"/>
      <c r="U71" s="31"/>
      <c r="V71" s="29"/>
      <c r="W71" s="23"/>
      <c r="X71" s="29"/>
      <c r="Y71" s="23"/>
      <c r="Z71" s="23"/>
      <c r="AA71" s="23"/>
      <c r="AB71" s="23"/>
      <c r="AC71" s="23"/>
      <c r="AD71" s="23"/>
    </row>
    <row r="72" spans="1:38" s="24" customFormat="1" ht="6.6" customHeight="1">
      <c r="A72" s="23"/>
      <c r="B72" s="64"/>
      <c r="C72" s="64"/>
      <c r="D72" s="64"/>
      <c r="E72" s="64"/>
      <c r="F72" s="64"/>
      <c r="G72" s="65"/>
      <c r="H72" s="65"/>
      <c r="I72" s="65"/>
      <c r="J72" s="128"/>
      <c r="K72" s="129"/>
      <c r="L72" s="128"/>
      <c r="M72" s="129"/>
      <c r="N72" s="128"/>
      <c r="O72" s="129"/>
      <c r="P72" s="128"/>
      <c r="Q72" s="129"/>
      <c r="R72" s="128"/>
      <c r="S72" s="129"/>
      <c r="T72" s="128"/>
      <c r="U72" s="129"/>
      <c r="V72" s="128"/>
      <c r="W72" s="130"/>
      <c r="X72" s="67"/>
      <c r="Y72" s="23"/>
      <c r="Z72" s="23"/>
      <c r="AA72" s="23"/>
      <c r="AB72" s="23"/>
      <c r="AC72" s="23"/>
      <c r="AD72" s="68"/>
    </row>
    <row r="73" spans="1:38" s="24" customFormat="1" ht="6" customHeight="1">
      <c r="A73" s="23"/>
      <c r="B73" s="23"/>
      <c r="C73" s="18"/>
      <c r="D73" s="18"/>
      <c r="E73" s="18"/>
      <c r="F73" s="18"/>
      <c r="G73" s="26"/>
      <c r="H73" s="26"/>
      <c r="I73" s="26"/>
      <c r="J73" s="21"/>
      <c r="K73" s="69"/>
      <c r="L73" s="21"/>
      <c r="M73" s="69"/>
      <c r="N73" s="21"/>
      <c r="O73" s="69"/>
      <c r="P73" s="21"/>
      <c r="Q73" s="69"/>
      <c r="R73" s="21"/>
      <c r="S73" s="69"/>
      <c r="T73" s="21"/>
      <c r="U73" s="69"/>
      <c r="V73" s="21"/>
      <c r="W73" s="23"/>
      <c r="X73" s="21"/>
      <c r="Y73" s="23"/>
      <c r="Z73" s="23"/>
      <c r="AA73" s="23"/>
      <c r="AB73" s="23"/>
      <c r="AC73" s="23"/>
      <c r="AD73" s="23"/>
    </row>
    <row r="74" spans="1:38" s="25" customFormat="1" ht="14.25">
      <c r="A74" s="127"/>
      <c r="B74" s="70"/>
      <c r="C74" s="70"/>
      <c r="D74" s="70"/>
      <c r="E74" s="70"/>
      <c r="F74" s="70"/>
      <c r="G74" s="279" t="s">
        <v>132</v>
      </c>
      <c r="H74" s="280"/>
      <c r="I74" s="280"/>
      <c r="J74" s="71"/>
      <c r="K74" s="72">
        <f>K19+K22+K27</f>
        <v>0</v>
      </c>
      <c r="L74" s="21"/>
      <c r="M74" s="73">
        <f>M19+M22+M27</f>
        <v>0</v>
      </c>
      <c r="N74" s="21"/>
      <c r="O74" s="74">
        <f>O19+O22+O27</f>
        <v>0</v>
      </c>
      <c r="P74" s="21"/>
      <c r="Q74" s="75">
        <f>Q19+Q22+Q27</f>
        <v>0</v>
      </c>
      <c r="R74" s="21"/>
      <c r="S74" s="76">
        <f>S19+S22+S27</f>
        <v>0</v>
      </c>
      <c r="T74" s="21"/>
      <c r="U74" s="77">
        <f>U19+U22+U27</f>
        <v>0</v>
      </c>
      <c r="V74" s="71"/>
      <c r="W74" s="23"/>
      <c r="X74" s="71"/>
      <c r="Y74" s="23"/>
      <c r="Z74" s="23"/>
      <c r="AA74" s="23"/>
      <c r="AB74" s="23"/>
      <c r="AC74" s="23"/>
      <c r="AD74" s="78"/>
      <c r="AE74" s="24"/>
      <c r="AF74" s="24"/>
      <c r="AG74" s="24"/>
      <c r="AH74" s="24"/>
      <c r="AI74" s="24"/>
      <c r="AJ74" s="24"/>
      <c r="AK74" s="24"/>
      <c r="AL74" s="24"/>
    </row>
    <row r="75" spans="1:38" s="24" customFormat="1" ht="6" customHeight="1">
      <c r="A75" s="23"/>
      <c r="B75" s="23"/>
      <c r="C75" s="18"/>
      <c r="D75" s="18"/>
      <c r="E75" s="18"/>
      <c r="F75" s="18"/>
      <c r="G75" s="26"/>
      <c r="H75" s="26"/>
      <c r="I75" s="26"/>
      <c r="J75" s="21"/>
      <c r="K75" s="69"/>
      <c r="L75" s="21"/>
      <c r="M75" s="69"/>
      <c r="N75" s="21"/>
      <c r="O75" s="69"/>
      <c r="P75" s="21"/>
      <c r="Q75" s="69"/>
      <c r="R75" s="21"/>
      <c r="S75" s="69"/>
      <c r="T75" s="21"/>
      <c r="U75" s="69"/>
      <c r="V75" s="21"/>
      <c r="W75" s="23"/>
      <c r="X75" s="21"/>
      <c r="Y75" s="23"/>
      <c r="Z75" s="23"/>
      <c r="AA75" s="23"/>
      <c r="AB75" s="23"/>
      <c r="AC75" s="23"/>
      <c r="AD75" s="23"/>
    </row>
    <row r="76" spans="1:38" s="25" customFormat="1" ht="14.25">
      <c r="A76" s="127"/>
      <c r="B76" s="70"/>
      <c r="C76" s="70"/>
      <c r="D76" s="70"/>
      <c r="E76" s="70"/>
      <c r="F76" s="70"/>
      <c r="G76" s="279" t="s">
        <v>133</v>
      </c>
      <c r="H76" s="280"/>
      <c r="I76" s="280"/>
      <c r="J76" s="71"/>
      <c r="K76" s="72">
        <f>K31</f>
        <v>0</v>
      </c>
      <c r="L76" s="21"/>
      <c r="M76" s="73">
        <f>M31</f>
        <v>0</v>
      </c>
      <c r="N76" s="21"/>
      <c r="O76" s="74">
        <f>O31</f>
        <v>0</v>
      </c>
      <c r="P76" s="21"/>
      <c r="Q76" s="75">
        <f>Q31</f>
        <v>0</v>
      </c>
      <c r="R76" s="21"/>
      <c r="S76" s="76">
        <f>S31</f>
        <v>0</v>
      </c>
      <c r="T76" s="21"/>
      <c r="U76" s="77">
        <f>U31</f>
        <v>0</v>
      </c>
      <c r="V76" s="71"/>
      <c r="W76" s="23"/>
      <c r="X76" s="71"/>
      <c r="Y76" s="23"/>
      <c r="Z76" s="23"/>
      <c r="AA76" s="23"/>
      <c r="AB76" s="23"/>
      <c r="AC76" s="23"/>
      <c r="AD76" s="78"/>
      <c r="AE76" s="24"/>
      <c r="AF76" s="24"/>
      <c r="AG76" s="24"/>
      <c r="AH76" s="24"/>
      <c r="AI76" s="24"/>
      <c r="AJ76" s="24"/>
      <c r="AK76" s="24"/>
      <c r="AL76" s="24"/>
    </row>
    <row r="77" spans="1:38" s="24" customFormat="1" ht="6" customHeight="1">
      <c r="A77" s="23"/>
      <c r="B77" s="23"/>
      <c r="C77" s="18"/>
      <c r="D77" s="18"/>
      <c r="E77" s="18"/>
      <c r="F77" s="18"/>
      <c r="G77" s="26"/>
      <c r="H77" s="26"/>
      <c r="I77" s="26"/>
      <c r="J77" s="79"/>
      <c r="K77" s="69"/>
      <c r="L77" s="79"/>
      <c r="M77" s="69"/>
      <c r="N77" s="79"/>
      <c r="O77" s="69"/>
      <c r="P77" s="79"/>
      <c r="Q77" s="69"/>
      <c r="R77" s="79"/>
      <c r="S77" s="69"/>
      <c r="T77" s="79"/>
      <c r="U77" s="69"/>
      <c r="V77" s="79"/>
      <c r="W77" s="23"/>
      <c r="X77" s="79"/>
      <c r="Y77" s="23"/>
      <c r="Z77" s="23"/>
      <c r="AA77" s="23"/>
      <c r="AB77" s="23"/>
      <c r="AC77" s="23"/>
      <c r="AD77" s="23"/>
    </row>
    <row r="78" spans="1:38" s="25" customFormat="1" ht="14.25">
      <c r="A78" s="127"/>
      <c r="B78" s="70"/>
      <c r="C78" s="70"/>
      <c r="D78" s="70"/>
      <c r="E78" s="70"/>
      <c r="F78" s="70"/>
      <c r="G78" s="279" t="s">
        <v>134</v>
      </c>
      <c r="H78" s="280"/>
      <c r="I78" s="280"/>
      <c r="J78" s="71"/>
      <c r="K78" s="72">
        <f>K37+K55</f>
        <v>0</v>
      </c>
      <c r="L78" s="21"/>
      <c r="M78" s="73">
        <f>M37+M55</f>
        <v>0</v>
      </c>
      <c r="N78" s="21"/>
      <c r="O78" s="74">
        <f>O37+O55</f>
        <v>0</v>
      </c>
      <c r="P78" s="21"/>
      <c r="Q78" s="75">
        <f>Q37+Q55</f>
        <v>0</v>
      </c>
      <c r="R78" s="21"/>
      <c r="S78" s="76">
        <f>S37+S55</f>
        <v>0</v>
      </c>
      <c r="T78" s="21"/>
      <c r="U78" s="77">
        <f>U37+U55</f>
        <v>0</v>
      </c>
      <c r="V78" s="71"/>
      <c r="W78" s="23"/>
      <c r="X78" s="71"/>
      <c r="Y78" s="23"/>
      <c r="Z78" s="23"/>
      <c r="AA78" s="23"/>
      <c r="AB78" s="23"/>
      <c r="AC78" s="23"/>
      <c r="AD78" s="78"/>
      <c r="AE78" s="24"/>
      <c r="AF78" s="24"/>
      <c r="AG78" s="24"/>
      <c r="AH78" s="24"/>
      <c r="AI78" s="24"/>
      <c r="AJ78" s="24"/>
      <c r="AK78" s="24"/>
      <c r="AL78" s="24"/>
    </row>
    <row r="79" spans="1:38" s="24" customFormat="1" ht="5.45" customHeight="1">
      <c r="A79" s="23"/>
      <c r="B79" s="23"/>
      <c r="C79" s="18"/>
      <c r="D79" s="18"/>
      <c r="E79" s="18"/>
      <c r="F79" s="18"/>
      <c r="G79" s="18"/>
      <c r="H79" s="18"/>
      <c r="I79" s="18"/>
      <c r="J79" s="80"/>
      <c r="K79" s="69"/>
      <c r="L79" s="80"/>
      <c r="M79" s="69"/>
      <c r="N79" s="80"/>
      <c r="O79" s="69"/>
      <c r="P79" s="80"/>
      <c r="Q79" s="69"/>
      <c r="R79" s="80"/>
      <c r="S79" s="69"/>
      <c r="T79" s="80"/>
      <c r="U79" s="69"/>
      <c r="V79" s="80"/>
      <c r="W79" s="23"/>
      <c r="X79" s="81"/>
      <c r="Y79" s="23"/>
      <c r="Z79" s="23"/>
      <c r="AA79" s="23"/>
      <c r="AB79" s="23"/>
      <c r="AC79" s="23"/>
      <c r="AD79" s="23"/>
    </row>
    <row r="80" spans="1:38" s="25" customFormat="1" ht="18" customHeight="1">
      <c r="A80" s="127"/>
      <c r="B80" s="70"/>
      <c r="C80" s="70"/>
      <c r="D80" s="70"/>
      <c r="E80" s="70"/>
      <c r="F80" s="70"/>
      <c r="G80" s="281" t="s">
        <v>62</v>
      </c>
      <c r="H80" s="282"/>
      <c r="I80" s="282"/>
      <c r="J80" s="71"/>
      <c r="K80" s="82">
        <f>K74+K76+K78</f>
        <v>0</v>
      </c>
      <c r="L80" s="21"/>
      <c r="M80" s="83">
        <f>M74+M76+M78</f>
        <v>0</v>
      </c>
      <c r="N80" s="21"/>
      <c r="O80" s="84">
        <f>O74+O76+O78</f>
        <v>0</v>
      </c>
      <c r="P80" s="21"/>
      <c r="Q80" s="85">
        <v>0</v>
      </c>
      <c r="R80" s="21"/>
      <c r="S80" s="86">
        <f>S74+S76+S78</f>
        <v>0</v>
      </c>
      <c r="T80" s="21"/>
      <c r="U80" s="87">
        <f>U74+U76+U78</f>
        <v>0</v>
      </c>
      <c r="V80" s="71"/>
      <c r="W80" s="88"/>
      <c r="X80" s="71"/>
      <c r="Y80" s="23"/>
      <c r="Z80" s="23"/>
      <c r="AA80" s="23"/>
      <c r="AB80" s="23"/>
      <c r="AC80" s="23"/>
      <c r="AD80" s="78"/>
      <c r="AE80" s="24"/>
      <c r="AF80" s="24"/>
      <c r="AG80" s="24"/>
      <c r="AH80" s="24"/>
      <c r="AI80" s="24"/>
      <c r="AJ80" s="24"/>
      <c r="AK80" s="24"/>
      <c r="AL80" s="24"/>
    </row>
    <row r="81" spans="1:30" s="24" customFormat="1" ht="9.9499999999999993" customHeight="1">
      <c r="A81" s="23"/>
      <c r="B81" s="23"/>
      <c r="C81" s="23"/>
      <c r="D81" s="23"/>
      <c r="E81" s="23"/>
      <c r="F81" s="23"/>
      <c r="G81" s="26"/>
      <c r="H81" s="26"/>
      <c r="I81" s="2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3"/>
      <c r="X81" s="29"/>
      <c r="Y81" s="23"/>
      <c r="Z81" s="23"/>
      <c r="AA81" s="23"/>
      <c r="AB81" s="23"/>
      <c r="AC81" s="23"/>
      <c r="AD81" s="23"/>
    </row>
    <row r="82" spans="1:30" s="24" customFormat="1">
      <c r="A82" s="23"/>
      <c r="B82" s="23"/>
      <c r="C82" s="23" t="s">
        <v>135</v>
      </c>
      <c r="D82" s="23"/>
      <c r="E82" s="23"/>
      <c r="F82" s="23"/>
      <c r="G82" s="26"/>
      <c r="H82" s="26"/>
      <c r="I82" s="2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3"/>
      <c r="X82" s="29"/>
      <c r="Y82" s="23"/>
      <c r="Z82" s="23"/>
      <c r="AA82" s="23"/>
      <c r="AB82" s="23"/>
      <c r="AC82" s="23"/>
      <c r="AD82" s="23"/>
    </row>
    <row r="83" spans="1:30" s="24" customFormat="1">
      <c r="A83" s="23"/>
      <c r="B83" s="23"/>
      <c r="C83" s="23"/>
      <c r="D83" s="23"/>
      <c r="E83" s="23"/>
      <c r="F83" s="23"/>
      <c r="G83" s="26"/>
      <c r="H83" s="26"/>
      <c r="I83" s="2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3"/>
      <c r="X83" s="29"/>
      <c r="Y83" s="23"/>
      <c r="Z83" s="23"/>
      <c r="AA83" s="23"/>
      <c r="AB83" s="23"/>
      <c r="AC83" s="23"/>
      <c r="AD83" s="23"/>
    </row>
    <row r="84" spans="1:30">
      <c r="A84" s="23"/>
      <c r="B84" s="23"/>
      <c r="C84" s="23"/>
      <c r="D84" s="23"/>
      <c r="E84" s="23"/>
      <c r="F84" s="23"/>
      <c r="G84" s="26"/>
      <c r="H84" s="26"/>
      <c r="I84" s="26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23"/>
      <c r="X84" s="117"/>
      <c r="Y84" s="23"/>
      <c r="Z84" s="15"/>
      <c r="AA84" s="15"/>
      <c r="AB84" s="15"/>
      <c r="AC84" s="15"/>
      <c r="AD84" s="15"/>
    </row>
    <row r="85" spans="1:30">
      <c r="A85" s="23"/>
      <c r="B85" s="23"/>
      <c r="C85" s="23"/>
      <c r="D85" s="23"/>
      <c r="E85" s="23"/>
      <c r="F85" s="23"/>
      <c r="G85" s="26"/>
      <c r="H85" s="26"/>
      <c r="I85" s="2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3"/>
      <c r="X85" s="29"/>
      <c r="Y85" s="23"/>
      <c r="Z85" s="15"/>
      <c r="AA85" s="15"/>
      <c r="AB85" s="15"/>
      <c r="AC85" s="15"/>
      <c r="AD85" s="15"/>
    </row>
    <row r="86" spans="1:30">
      <c r="A86" s="23"/>
      <c r="B86" s="23"/>
      <c r="C86" s="23"/>
      <c r="D86" s="23"/>
      <c r="E86" s="23"/>
      <c r="F86" s="23"/>
      <c r="G86" s="26"/>
      <c r="H86" s="26"/>
      <c r="I86" s="2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3"/>
      <c r="X86" s="29"/>
      <c r="Y86" s="23"/>
      <c r="Z86" s="15"/>
      <c r="AA86" s="15"/>
      <c r="AB86" s="15"/>
      <c r="AC86" s="15"/>
      <c r="AD86" s="15"/>
    </row>
    <row r="87" spans="1:30">
      <c r="A87" s="23"/>
      <c r="B87" s="23"/>
      <c r="C87" s="23"/>
      <c r="D87" s="23"/>
      <c r="E87" s="23"/>
      <c r="F87" s="23"/>
      <c r="G87" s="26"/>
      <c r="H87" s="26"/>
      <c r="I87" s="2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3"/>
      <c r="X87" s="29"/>
      <c r="Y87" s="23"/>
      <c r="Z87" s="15"/>
      <c r="AA87" s="15"/>
      <c r="AB87" s="15"/>
      <c r="AC87" s="15"/>
      <c r="AD87" s="15"/>
    </row>
    <row r="88" spans="1:30">
      <c r="A88" s="38"/>
      <c r="B88" s="38"/>
      <c r="C88" s="38"/>
      <c r="D88" s="38"/>
      <c r="E88" s="38"/>
      <c r="F88" s="38"/>
      <c r="G88" s="118"/>
      <c r="H88" s="118"/>
      <c r="I88" s="118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38"/>
      <c r="X88" s="119"/>
      <c r="Y88" s="38"/>
      <c r="Z88" s="17"/>
      <c r="AA88" s="17"/>
      <c r="AB88" s="17"/>
      <c r="AC88" s="17"/>
      <c r="AD88" s="17"/>
    </row>
    <row r="89" spans="1:30">
      <c r="A89" s="38"/>
      <c r="B89" s="38"/>
      <c r="C89" s="38"/>
      <c r="D89" s="38"/>
      <c r="E89" s="38"/>
      <c r="F89" s="38"/>
      <c r="G89" s="118"/>
      <c r="H89" s="118"/>
      <c r="I89" s="118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38"/>
      <c r="X89" s="119"/>
      <c r="Y89" s="38"/>
      <c r="Z89" s="17"/>
      <c r="AA89" s="17"/>
      <c r="AB89" s="17"/>
      <c r="AC89" s="17"/>
      <c r="AD89" s="17"/>
    </row>
    <row r="90" spans="1:30">
      <c r="A90" s="38"/>
      <c r="B90" s="38"/>
      <c r="C90" s="38"/>
      <c r="D90" s="38"/>
      <c r="E90" s="38"/>
      <c r="F90" s="38"/>
      <c r="G90" s="118"/>
      <c r="H90" s="118"/>
      <c r="I90" s="118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38"/>
      <c r="X90" s="119"/>
      <c r="Y90" s="38"/>
      <c r="Z90" s="17"/>
      <c r="AA90" s="17"/>
      <c r="AB90" s="17"/>
      <c r="AC90" s="17"/>
      <c r="AD90" s="17"/>
    </row>
    <row r="91" spans="1:30">
      <c r="A91" s="38"/>
      <c r="B91" s="38"/>
      <c r="C91" s="38"/>
      <c r="D91" s="38"/>
      <c r="E91" s="38"/>
      <c r="F91" s="38"/>
      <c r="G91" s="118"/>
      <c r="H91" s="118"/>
      <c r="I91" s="118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38"/>
      <c r="X91" s="119"/>
      <c r="Y91" s="38"/>
      <c r="Z91" s="17"/>
      <c r="AA91" s="17"/>
      <c r="AB91" s="17"/>
      <c r="AC91" s="17"/>
      <c r="AD91" s="17"/>
    </row>
    <row r="92" spans="1:30">
      <c r="A92" s="38"/>
      <c r="B92" s="38"/>
      <c r="C92" s="38"/>
      <c r="D92" s="38"/>
      <c r="E92" s="38"/>
      <c r="F92" s="38"/>
      <c r="G92" s="118"/>
      <c r="H92" s="118"/>
      <c r="I92" s="118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38"/>
      <c r="X92" s="119"/>
      <c r="Y92" s="38"/>
      <c r="Z92" s="17"/>
      <c r="AA92" s="17"/>
      <c r="AB92" s="17"/>
      <c r="AC92" s="17"/>
      <c r="AD92" s="17"/>
    </row>
    <row r="93" spans="1:30">
      <c r="A93" s="38"/>
      <c r="B93" s="38"/>
      <c r="C93" s="38"/>
      <c r="D93" s="38"/>
      <c r="E93" s="38"/>
      <c r="F93" s="38"/>
      <c r="G93" s="118"/>
      <c r="H93" s="118"/>
      <c r="I93" s="118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38"/>
      <c r="X93" s="119"/>
      <c r="Y93" s="38"/>
      <c r="Z93" s="17"/>
      <c r="AA93" s="17"/>
      <c r="AB93" s="17"/>
      <c r="AC93" s="17"/>
      <c r="AD93" s="17"/>
    </row>
    <row r="94" spans="1:30" ht="14.25">
      <c r="A94" s="25"/>
      <c r="B94" s="25"/>
      <c r="C94" s="25"/>
      <c r="D94" s="25"/>
      <c r="E94" s="25"/>
      <c r="F94" s="25"/>
      <c r="G94" s="120"/>
      <c r="H94" s="120"/>
      <c r="I94" s="120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X94" s="121"/>
    </row>
    <row r="95" spans="1:30" ht="14.25">
      <c r="A95" s="25"/>
      <c r="B95" s="25"/>
      <c r="C95" s="25"/>
      <c r="D95" s="25"/>
      <c r="E95" s="25"/>
      <c r="F95" s="25"/>
      <c r="G95" s="120"/>
      <c r="H95" s="120"/>
      <c r="I95" s="120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X95" s="121"/>
    </row>
    <row r="96" spans="1:30" ht="14.25">
      <c r="A96" s="25"/>
      <c r="B96" s="25"/>
      <c r="C96" s="25"/>
      <c r="D96" s="25"/>
      <c r="E96" s="25"/>
      <c r="F96" s="25"/>
      <c r="G96" s="120"/>
      <c r="H96" s="120"/>
      <c r="I96" s="120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X96" s="121"/>
    </row>
    <row r="97" spans="1:24" ht="14.25">
      <c r="A97" s="25"/>
      <c r="B97" s="25"/>
      <c r="C97" s="25"/>
      <c r="D97" s="25"/>
      <c r="E97" s="25"/>
      <c r="F97" s="25"/>
      <c r="G97" s="120"/>
      <c r="H97" s="120"/>
      <c r="I97" s="120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  <c r="V97" s="121"/>
      <c r="X97" s="121"/>
    </row>
    <row r="98" spans="1:24" ht="14.25">
      <c r="A98" s="25"/>
      <c r="B98" s="25"/>
      <c r="C98" s="25"/>
      <c r="D98" s="25"/>
      <c r="E98" s="25"/>
      <c r="F98" s="25"/>
      <c r="G98" s="120"/>
      <c r="H98" s="120"/>
      <c r="I98" s="120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X98" s="121"/>
    </row>
    <row r="99" spans="1:24" ht="14.25">
      <c r="A99" s="25"/>
      <c r="B99" s="25"/>
      <c r="C99" s="25"/>
      <c r="D99" s="25"/>
      <c r="E99" s="25"/>
      <c r="F99" s="25"/>
      <c r="G99" s="120"/>
      <c r="H99" s="120"/>
      <c r="I99" s="120"/>
      <c r="J99" s="121"/>
      <c r="K99" s="121"/>
      <c r="L99" s="121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X99" s="121"/>
    </row>
    <row r="100" spans="1:24" ht="14.25">
      <c r="A100" s="25"/>
      <c r="B100" s="25"/>
      <c r="C100" s="25"/>
      <c r="D100" s="25"/>
      <c r="E100" s="25"/>
      <c r="F100" s="25"/>
      <c r="G100" s="120"/>
      <c r="H100" s="120"/>
      <c r="I100" s="120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X100" s="121"/>
    </row>
    <row r="101" spans="1:24" ht="14.25">
      <c r="A101" s="25"/>
      <c r="B101" s="25"/>
      <c r="C101" s="25"/>
      <c r="D101" s="25"/>
      <c r="E101" s="25"/>
      <c r="F101" s="25"/>
      <c r="G101" s="120"/>
      <c r="H101" s="120"/>
      <c r="I101" s="120"/>
      <c r="J101" s="121"/>
      <c r="K101" s="121"/>
      <c r="L101" s="121"/>
      <c r="M101" s="121"/>
      <c r="N101" s="121"/>
      <c r="O101" s="121"/>
      <c r="P101" s="121"/>
      <c r="Q101" s="121"/>
      <c r="R101" s="121"/>
      <c r="S101" s="121"/>
      <c r="T101" s="121"/>
      <c r="U101" s="121"/>
      <c r="V101" s="121"/>
      <c r="X101" s="121"/>
    </row>
    <row r="102" spans="1:24" ht="14.25">
      <c r="A102" s="25"/>
      <c r="B102" s="25"/>
      <c r="C102" s="25"/>
      <c r="D102" s="25"/>
      <c r="E102" s="25"/>
      <c r="F102" s="25"/>
      <c r="G102" s="120"/>
      <c r="H102" s="120"/>
      <c r="I102" s="120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X102" s="121"/>
    </row>
    <row r="103" spans="1:24" ht="14.25">
      <c r="A103" s="25"/>
      <c r="B103" s="25"/>
      <c r="C103" s="25"/>
      <c r="D103" s="25"/>
      <c r="E103" s="25"/>
      <c r="F103" s="25"/>
      <c r="G103" s="120"/>
      <c r="H103" s="120"/>
      <c r="I103" s="120"/>
      <c r="J103" s="121"/>
      <c r="K103" s="121"/>
      <c r="L103" s="121"/>
      <c r="M103" s="121"/>
      <c r="N103" s="121"/>
      <c r="O103" s="121"/>
      <c r="P103" s="121"/>
      <c r="Q103" s="121"/>
      <c r="R103" s="121"/>
      <c r="S103" s="121"/>
      <c r="T103" s="121"/>
      <c r="U103" s="121"/>
      <c r="V103" s="121"/>
      <c r="X103" s="121"/>
    </row>
    <row r="104" spans="1:24" ht="14.25">
      <c r="A104" s="25"/>
      <c r="B104" s="25"/>
      <c r="C104" s="25"/>
      <c r="D104" s="25"/>
      <c r="E104" s="25"/>
      <c r="F104" s="25"/>
      <c r="G104" s="120"/>
      <c r="H104" s="120"/>
      <c r="I104" s="120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X104" s="121"/>
    </row>
    <row r="105" spans="1:24" ht="14.25">
      <c r="A105" s="25"/>
      <c r="B105" s="25"/>
      <c r="C105" s="25"/>
      <c r="D105" s="25"/>
      <c r="E105" s="25"/>
      <c r="F105" s="25"/>
      <c r="G105" s="120"/>
      <c r="H105" s="120"/>
      <c r="I105" s="120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X105" s="121"/>
    </row>
    <row r="106" spans="1:24" ht="14.25">
      <c r="A106" s="25"/>
      <c r="B106" s="25"/>
      <c r="C106" s="25"/>
      <c r="D106" s="25"/>
      <c r="E106" s="25"/>
      <c r="F106" s="25"/>
      <c r="G106" s="120"/>
      <c r="H106" s="120"/>
      <c r="I106" s="120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X106" s="121"/>
    </row>
    <row r="107" spans="1:24" ht="14.25">
      <c r="A107" s="25"/>
      <c r="B107" s="25"/>
      <c r="C107" s="25"/>
      <c r="D107" s="25"/>
      <c r="E107" s="25"/>
      <c r="F107" s="25"/>
      <c r="G107" s="120"/>
      <c r="H107" s="120"/>
      <c r="I107" s="120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X107" s="121"/>
    </row>
    <row r="108" spans="1:24" ht="14.25">
      <c r="A108" s="25"/>
      <c r="B108" s="25"/>
      <c r="C108" s="25"/>
      <c r="D108" s="25"/>
      <c r="E108" s="25"/>
      <c r="F108" s="25"/>
      <c r="G108" s="120"/>
      <c r="H108" s="120"/>
      <c r="I108" s="120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X108" s="121"/>
    </row>
    <row r="109" spans="1:24" ht="14.25">
      <c r="A109" s="25"/>
      <c r="B109" s="25"/>
      <c r="C109" s="25"/>
      <c r="D109" s="25"/>
      <c r="E109" s="25"/>
      <c r="F109" s="25"/>
      <c r="G109" s="120"/>
      <c r="H109" s="120"/>
      <c r="I109" s="120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X109" s="121"/>
    </row>
    <row r="110" spans="1:24" ht="15"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X110" s="123"/>
    </row>
    <row r="111" spans="1:24" ht="15"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X111" s="123"/>
    </row>
    <row r="112" spans="1:24" ht="15"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X112" s="123"/>
    </row>
    <row r="113" spans="10:24" ht="15"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X113" s="123"/>
    </row>
    <row r="114" spans="10:24" ht="15"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X114" s="123"/>
    </row>
    <row r="115" spans="10:24" ht="15"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X115" s="123"/>
    </row>
    <row r="116" spans="10:24" ht="15"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X116" s="123"/>
    </row>
    <row r="117" spans="10:24" ht="15"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X117" s="123"/>
    </row>
    <row r="118" spans="10:24" ht="15"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X118" s="123"/>
    </row>
    <row r="119" spans="10:24" ht="15"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X119" s="123"/>
    </row>
    <row r="120" spans="10:24" ht="15"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23"/>
      <c r="V120" s="123"/>
      <c r="X120" s="123"/>
    </row>
    <row r="121" spans="10:24" ht="15"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23"/>
      <c r="V121" s="123"/>
      <c r="X121" s="123"/>
    </row>
    <row r="122" spans="10:24" ht="15"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3"/>
      <c r="V122" s="123"/>
      <c r="X122" s="123"/>
    </row>
    <row r="123" spans="10:24" ht="15"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23"/>
      <c r="V123" s="123"/>
      <c r="X123" s="123"/>
    </row>
    <row r="124" spans="10:24" ht="15"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X124" s="123"/>
    </row>
    <row r="125" spans="10:24" ht="15"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X125" s="123"/>
    </row>
    <row r="126" spans="10:24" ht="15"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X126" s="123"/>
    </row>
    <row r="127" spans="10:24" ht="15"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X127" s="123"/>
    </row>
    <row r="128" spans="10:24" ht="15"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3"/>
      <c r="X128" s="123"/>
    </row>
    <row r="129" spans="10:24" ht="15"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X129" s="123"/>
    </row>
    <row r="130" spans="10:24" ht="15"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3"/>
      <c r="X130" s="123"/>
    </row>
    <row r="131" spans="10:24" ht="15"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3"/>
      <c r="X131" s="123"/>
    </row>
    <row r="132" spans="10:24" ht="15"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X132" s="123"/>
    </row>
    <row r="133" spans="10:24" ht="15"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X133" s="123"/>
    </row>
    <row r="134" spans="10:24" ht="15"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X134" s="123"/>
    </row>
    <row r="135" spans="10:24" ht="15"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X135" s="123"/>
    </row>
    <row r="136" spans="10:24" ht="15"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X136" s="123"/>
    </row>
    <row r="137" spans="10:24" ht="15"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X137" s="123"/>
    </row>
    <row r="138" spans="10:24" ht="15"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X138" s="123"/>
    </row>
    <row r="139" spans="10:24" ht="15"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X139" s="123"/>
    </row>
    <row r="140" spans="10:24" ht="15"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X140" s="123"/>
    </row>
    <row r="141" spans="10:24" ht="15"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X141" s="123"/>
    </row>
    <row r="142" spans="10:24" ht="15"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X142" s="123"/>
    </row>
    <row r="143" spans="10:24" ht="15"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X143" s="123"/>
    </row>
    <row r="144" spans="10:24" ht="15"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X144" s="123"/>
    </row>
    <row r="145" spans="10:24" ht="15"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X145" s="123"/>
    </row>
    <row r="146" spans="10:24" ht="15"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X146" s="123"/>
    </row>
    <row r="147" spans="10:24" ht="15"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X147" s="123"/>
    </row>
    <row r="148" spans="10:24" ht="15"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23"/>
      <c r="V148" s="123"/>
      <c r="X148" s="123"/>
    </row>
    <row r="149" spans="10:24" ht="15"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23"/>
      <c r="V149" s="123"/>
      <c r="X149" s="123"/>
    </row>
    <row r="150" spans="10:24" ht="15"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X150" s="123"/>
    </row>
    <row r="151" spans="10:24" ht="15"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23"/>
      <c r="V151" s="123"/>
      <c r="X151" s="123"/>
    </row>
    <row r="152" spans="10:24" ht="15"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X152" s="123"/>
    </row>
    <row r="153" spans="10:24" ht="15"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X153" s="123"/>
    </row>
    <row r="154" spans="10:24" ht="15"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3"/>
      <c r="U154" s="123"/>
      <c r="V154" s="123"/>
      <c r="X154" s="123"/>
    </row>
    <row r="155" spans="10:24" ht="15"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X155" s="123"/>
    </row>
    <row r="156" spans="10:24" ht="15"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X156" s="123"/>
    </row>
    <row r="157" spans="10:24" ht="15"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X157" s="123"/>
    </row>
    <row r="158" spans="10:24" ht="15"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X158" s="123"/>
    </row>
    <row r="159" spans="10:24" ht="15"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23"/>
      <c r="V159" s="123"/>
      <c r="X159" s="123"/>
    </row>
    <row r="160" spans="10:24" ht="15"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X160" s="123"/>
    </row>
    <row r="161" spans="10:24" ht="15"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23"/>
      <c r="V161" s="123"/>
      <c r="X161" s="123"/>
    </row>
    <row r="162" spans="10:24" ht="15"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X162" s="123"/>
    </row>
    <row r="163" spans="10:24" ht="15"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23"/>
      <c r="V163" s="123"/>
      <c r="X163" s="123"/>
    </row>
    <row r="164" spans="10:24" ht="15"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X164" s="123"/>
    </row>
    <row r="165" spans="10:24" ht="15"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23"/>
      <c r="V165" s="123"/>
      <c r="X165" s="123"/>
    </row>
    <row r="166" spans="10:24" ht="15"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X166" s="123"/>
    </row>
    <row r="167" spans="10:24" ht="15"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23"/>
      <c r="V167" s="123"/>
      <c r="X167" s="123"/>
    </row>
    <row r="168" spans="10:24" ht="15"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23"/>
      <c r="V168" s="123"/>
      <c r="X168" s="123"/>
    </row>
    <row r="169" spans="10:24" ht="15"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23"/>
      <c r="U169" s="123"/>
      <c r="V169" s="123"/>
      <c r="X169" s="123"/>
    </row>
    <row r="170" spans="10:24" ht="15"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X170" s="123"/>
    </row>
    <row r="171" spans="10:24" ht="15"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23"/>
      <c r="V171" s="123"/>
      <c r="X171" s="123"/>
    </row>
    <row r="172" spans="10:24" ht="15"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23"/>
      <c r="V172" s="123"/>
      <c r="X172" s="123"/>
    </row>
    <row r="173" spans="10:24" ht="15"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23"/>
      <c r="V173" s="123"/>
      <c r="X173" s="123"/>
    </row>
    <row r="174" spans="10:24" ht="15"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X174" s="123"/>
    </row>
    <row r="175" spans="10:24" ht="15"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23"/>
      <c r="V175" s="123"/>
      <c r="X175" s="123"/>
    </row>
    <row r="176" spans="10:24" ht="15"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23"/>
      <c r="V176" s="123"/>
      <c r="X176" s="123"/>
    </row>
    <row r="177" spans="10:24" ht="15"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23"/>
      <c r="V177" s="123"/>
      <c r="X177" s="123"/>
    </row>
    <row r="178" spans="10:24" ht="15"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23"/>
      <c r="V178" s="123"/>
      <c r="X178" s="123"/>
    </row>
    <row r="179" spans="10:24" ht="15"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23"/>
      <c r="V179" s="123"/>
      <c r="X179" s="123"/>
    </row>
    <row r="180" spans="10:24" ht="15"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23"/>
      <c r="V180" s="123"/>
      <c r="X180" s="123"/>
    </row>
    <row r="181" spans="10:24" ht="15"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23"/>
      <c r="V181" s="123"/>
      <c r="X181" s="123"/>
    </row>
    <row r="182" spans="10:24" ht="15"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23"/>
      <c r="V182" s="123"/>
      <c r="X182" s="123"/>
    </row>
    <row r="183" spans="10:24" ht="15"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23"/>
      <c r="V183" s="123"/>
      <c r="X183" s="123"/>
    </row>
    <row r="184" spans="10:24" ht="15"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23"/>
      <c r="V184" s="123"/>
      <c r="X184" s="123"/>
    </row>
    <row r="185" spans="10:24" ht="15"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23"/>
      <c r="V185" s="123"/>
      <c r="X185" s="123"/>
    </row>
    <row r="186" spans="10:24" ht="15"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23"/>
      <c r="V186" s="123"/>
      <c r="X186" s="123"/>
    </row>
    <row r="187" spans="10:24" ht="15"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23"/>
      <c r="V187" s="123"/>
      <c r="X187" s="123"/>
    </row>
    <row r="188" spans="10:24" ht="15"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23"/>
      <c r="V188" s="123"/>
      <c r="X188" s="123"/>
    </row>
    <row r="189" spans="10:24" ht="15"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23"/>
      <c r="U189" s="123"/>
      <c r="V189" s="123"/>
      <c r="X189" s="123"/>
    </row>
    <row r="190" spans="10:24" ht="15"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23"/>
      <c r="V190" s="123"/>
      <c r="X190" s="123"/>
    </row>
    <row r="191" spans="10:24" ht="15"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X191" s="123"/>
    </row>
    <row r="192" spans="10:24" ht="15"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23"/>
      <c r="V192" s="123"/>
      <c r="X192" s="123"/>
    </row>
    <row r="193" spans="10:24" ht="15"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23"/>
      <c r="V193" s="123"/>
      <c r="X193" s="123"/>
    </row>
    <row r="194" spans="10:24" ht="15"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23"/>
      <c r="V194" s="123"/>
      <c r="X194" s="123"/>
    </row>
    <row r="195" spans="10:24" ht="15"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23"/>
      <c r="V195" s="123"/>
      <c r="X195" s="123"/>
    </row>
    <row r="196" spans="10:24" ht="15"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23"/>
      <c r="V196" s="123"/>
      <c r="X196" s="123"/>
    </row>
    <row r="197" spans="10:24" ht="15"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23"/>
      <c r="V197" s="123"/>
      <c r="X197" s="123"/>
    </row>
    <row r="198" spans="10:24" ht="15"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23"/>
      <c r="V198" s="123"/>
      <c r="X198" s="123"/>
    </row>
    <row r="199" spans="10:24" ht="15"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23"/>
      <c r="V199" s="123"/>
      <c r="X199" s="123"/>
    </row>
    <row r="200" spans="10:24" ht="15"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23"/>
      <c r="V200" s="123"/>
      <c r="X200" s="123"/>
    </row>
    <row r="201" spans="10:24" ht="15"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23"/>
      <c r="V201" s="123"/>
      <c r="X201" s="123"/>
    </row>
    <row r="202" spans="10:24" ht="15"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23"/>
      <c r="V202" s="123"/>
      <c r="X202" s="123"/>
    </row>
    <row r="203" spans="10:24" ht="15"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23"/>
      <c r="V203" s="123"/>
      <c r="X203" s="123"/>
    </row>
    <row r="204" spans="10:24" ht="15"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23"/>
      <c r="V204" s="123"/>
      <c r="X204" s="123"/>
    </row>
    <row r="205" spans="10:24" ht="15"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23"/>
      <c r="V205" s="123"/>
      <c r="X205" s="123"/>
    </row>
    <row r="206" spans="10:24" ht="15"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X206" s="123"/>
    </row>
    <row r="207" spans="10:24" ht="15"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23"/>
      <c r="V207" s="123"/>
      <c r="X207" s="123"/>
    </row>
    <row r="208" spans="10:24" ht="15"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23"/>
      <c r="V208" s="123"/>
      <c r="X208" s="123"/>
    </row>
    <row r="209" spans="10:24" ht="15"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23"/>
      <c r="V209" s="123"/>
      <c r="X209" s="123"/>
    </row>
    <row r="210" spans="10:24" ht="15"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23"/>
      <c r="V210" s="123"/>
      <c r="X210" s="123"/>
    </row>
    <row r="211" spans="10:24" ht="15"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23"/>
      <c r="V211" s="123"/>
      <c r="X211" s="123"/>
    </row>
    <row r="212" spans="10:24" ht="15"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23"/>
      <c r="V212" s="123"/>
      <c r="X212" s="123"/>
    </row>
    <row r="213" spans="10:24" ht="15"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23"/>
      <c r="V213" s="123"/>
      <c r="X213" s="123"/>
    </row>
    <row r="214" spans="10:24" ht="15"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23"/>
      <c r="V214" s="123"/>
      <c r="X214" s="123"/>
    </row>
    <row r="215" spans="10:24" ht="15"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23"/>
      <c r="V215" s="123"/>
      <c r="X215" s="123"/>
    </row>
    <row r="216" spans="10:24" ht="15"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23"/>
      <c r="V216" s="123"/>
      <c r="X216" s="123"/>
    </row>
    <row r="217" spans="10:24" ht="15"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23"/>
      <c r="V217" s="123"/>
      <c r="X217" s="123"/>
    </row>
    <row r="218" spans="10:24" ht="15"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23"/>
      <c r="V218" s="123"/>
      <c r="X218" s="123"/>
    </row>
    <row r="219" spans="10:24" ht="15"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23"/>
      <c r="V219" s="123"/>
      <c r="X219" s="123"/>
    </row>
    <row r="220" spans="10:24" ht="15"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23"/>
      <c r="V220" s="123"/>
      <c r="X220" s="123"/>
    </row>
    <row r="221" spans="10:24" ht="15"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23"/>
      <c r="V221" s="123"/>
      <c r="X221" s="123"/>
    </row>
    <row r="222" spans="10:24" ht="15"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23"/>
      <c r="V222" s="123"/>
      <c r="X222" s="123"/>
    </row>
    <row r="223" spans="10:24" ht="15"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23"/>
      <c r="V223" s="123"/>
      <c r="X223" s="123"/>
    </row>
    <row r="224" spans="10:24" ht="15"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23"/>
      <c r="V224" s="123"/>
      <c r="X224" s="123"/>
    </row>
    <row r="225" spans="10:24" ht="15"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23"/>
      <c r="V225" s="123"/>
      <c r="X225" s="123"/>
    </row>
    <row r="226" spans="10:24" ht="15"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23"/>
      <c r="V226" s="123"/>
      <c r="X226" s="123"/>
    </row>
    <row r="227" spans="10:24" ht="15"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23"/>
      <c r="V227" s="123"/>
      <c r="X227" s="123"/>
    </row>
    <row r="228" spans="10:24" ht="15"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23"/>
      <c r="V228" s="123"/>
      <c r="X228" s="123"/>
    </row>
    <row r="229" spans="10:24" ht="15"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23"/>
      <c r="V229" s="123"/>
      <c r="X229" s="123"/>
    </row>
    <row r="230" spans="10:24" ht="15"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23"/>
      <c r="V230" s="123"/>
      <c r="X230" s="123"/>
    </row>
    <row r="231" spans="10:24" ht="15"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23"/>
      <c r="V231" s="123"/>
      <c r="X231" s="123"/>
    </row>
    <row r="232" spans="10:24" ht="15"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23"/>
      <c r="V232" s="123"/>
      <c r="X232" s="123"/>
    </row>
    <row r="233" spans="10:24" ht="15"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23"/>
      <c r="V233" s="123"/>
      <c r="X233" s="123"/>
    </row>
    <row r="234" spans="10:24" ht="15"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23"/>
      <c r="V234" s="123"/>
      <c r="X234" s="123"/>
    </row>
    <row r="235" spans="10:24" ht="15"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23"/>
      <c r="V235" s="123"/>
      <c r="X235" s="123"/>
    </row>
    <row r="236" spans="10:24" ht="15"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23"/>
      <c r="V236" s="123"/>
      <c r="X236" s="123"/>
    </row>
    <row r="237" spans="10:24" ht="15"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23"/>
      <c r="V237" s="123"/>
      <c r="X237" s="123"/>
    </row>
    <row r="238" spans="10:24" ht="15"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23"/>
      <c r="V238" s="123"/>
      <c r="X238" s="123"/>
    </row>
    <row r="239" spans="10:24" ht="15"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23"/>
      <c r="V239" s="123"/>
      <c r="X239" s="123"/>
    </row>
    <row r="240" spans="10:24" ht="15"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23"/>
      <c r="V240" s="123"/>
      <c r="X240" s="123"/>
    </row>
    <row r="241" spans="10:24" ht="15"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X241" s="123"/>
    </row>
    <row r="242" spans="10:24" ht="15"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23"/>
      <c r="V242" s="123"/>
      <c r="X242" s="123"/>
    </row>
    <row r="243" spans="10:24" ht="15"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23"/>
      <c r="V243" s="123"/>
      <c r="X243" s="123"/>
    </row>
    <row r="244" spans="10:24" ht="15"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23"/>
      <c r="V244" s="123"/>
      <c r="X244" s="123"/>
    </row>
    <row r="245" spans="10:24" ht="15"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23"/>
      <c r="V245" s="123"/>
      <c r="X245" s="123"/>
    </row>
    <row r="246" spans="10:24" ht="15"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23"/>
      <c r="V246" s="123"/>
      <c r="X246" s="123"/>
    </row>
    <row r="247" spans="10:24" ht="15"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23"/>
      <c r="V247" s="123"/>
      <c r="X247" s="123"/>
    </row>
    <row r="248" spans="10:24" ht="15"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23"/>
      <c r="V248" s="123"/>
      <c r="X248" s="123"/>
    </row>
    <row r="249" spans="10:24" ht="15"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23"/>
      <c r="V249" s="123"/>
      <c r="X249" s="123"/>
    </row>
    <row r="250" spans="10:24" ht="15"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23"/>
      <c r="V250" s="123"/>
      <c r="X250" s="123"/>
    </row>
    <row r="251" spans="10:24" ht="15"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23"/>
      <c r="V251" s="123"/>
      <c r="X251" s="123"/>
    </row>
    <row r="252" spans="10:24" ht="15"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23"/>
      <c r="V252" s="123"/>
      <c r="X252" s="123"/>
    </row>
    <row r="253" spans="10:24" ht="15"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23"/>
      <c r="V253" s="123"/>
      <c r="X253" s="123"/>
    </row>
    <row r="254" spans="10:24" ht="15"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23"/>
      <c r="V254" s="123"/>
      <c r="X254" s="123"/>
    </row>
    <row r="255" spans="10:24" ht="15"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23"/>
      <c r="V255" s="123"/>
      <c r="X255" s="123"/>
    </row>
    <row r="256" spans="10:24" ht="15"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23"/>
      <c r="V256" s="123"/>
      <c r="X256" s="123"/>
    </row>
    <row r="257" spans="10:24" ht="15">
      <c r="J257" s="123"/>
      <c r="K257" s="123"/>
      <c r="L257" s="123"/>
      <c r="M257" s="123"/>
      <c r="N257" s="123"/>
      <c r="O257" s="123"/>
      <c r="P257" s="123"/>
      <c r="Q257" s="123"/>
      <c r="R257" s="123"/>
      <c r="S257" s="123"/>
      <c r="T257" s="123"/>
      <c r="U257" s="123"/>
      <c r="V257" s="123"/>
      <c r="X257" s="123"/>
    </row>
    <row r="258" spans="10:24" ht="15"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3"/>
      <c r="X258" s="123"/>
    </row>
    <row r="259" spans="10:24" ht="15">
      <c r="J259" s="123"/>
      <c r="K259" s="123"/>
      <c r="L259" s="123"/>
      <c r="M259" s="123"/>
      <c r="N259" s="123"/>
      <c r="O259" s="123"/>
      <c r="P259" s="123"/>
      <c r="Q259" s="123"/>
      <c r="R259" s="123"/>
      <c r="S259" s="123"/>
      <c r="T259" s="123"/>
      <c r="U259" s="123"/>
      <c r="V259" s="123"/>
      <c r="X259" s="123"/>
    </row>
    <row r="260" spans="10:24" ht="15">
      <c r="J260" s="123"/>
      <c r="K260" s="123"/>
      <c r="L260" s="123"/>
      <c r="M260" s="123"/>
      <c r="N260" s="123"/>
      <c r="O260" s="123"/>
      <c r="P260" s="123"/>
      <c r="Q260" s="123"/>
      <c r="R260" s="123"/>
      <c r="S260" s="123"/>
      <c r="T260" s="123"/>
      <c r="U260" s="123"/>
      <c r="V260" s="123"/>
      <c r="X260" s="123"/>
    </row>
    <row r="261" spans="10:24" ht="15">
      <c r="J261" s="123"/>
      <c r="K261" s="123"/>
      <c r="L261" s="123"/>
      <c r="M261" s="123"/>
      <c r="N261" s="123"/>
      <c r="O261" s="123"/>
      <c r="P261" s="123"/>
      <c r="Q261" s="123"/>
      <c r="R261" s="123"/>
      <c r="S261" s="123"/>
      <c r="T261" s="123"/>
      <c r="U261" s="123"/>
      <c r="V261" s="123"/>
      <c r="X261" s="123"/>
    </row>
    <row r="262" spans="10:24" ht="15">
      <c r="J262" s="123"/>
      <c r="K262" s="123"/>
      <c r="L262" s="123"/>
      <c r="M262" s="123"/>
      <c r="N262" s="123"/>
      <c r="O262" s="123"/>
      <c r="P262" s="123"/>
      <c r="Q262" s="123"/>
      <c r="R262" s="123"/>
      <c r="S262" s="123"/>
      <c r="T262" s="123"/>
      <c r="U262" s="123"/>
      <c r="V262" s="123"/>
      <c r="X262" s="123"/>
    </row>
    <row r="263" spans="10:24" ht="15">
      <c r="J263" s="123"/>
      <c r="K263" s="123"/>
      <c r="L263" s="123"/>
      <c r="M263" s="123"/>
      <c r="N263" s="123"/>
      <c r="O263" s="123"/>
      <c r="P263" s="123"/>
      <c r="Q263" s="123"/>
      <c r="R263" s="123"/>
      <c r="S263" s="123"/>
      <c r="T263" s="123"/>
      <c r="U263" s="123"/>
      <c r="V263" s="123"/>
      <c r="X263" s="123"/>
    </row>
    <row r="264" spans="10:24" ht="15"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X264" s="123"/>
    </row>
    <row r="265" spans="10:24" ht="15">
      <c r="J265" s="123"/>
      <c r="K265" s="123"/>
      <c r="L265" s="123"/>
      <c r="M265" s="123"/>
      <c r="N265" s="123"/>
      <c r="O265" s="123"/>
      <c r="P265" s="123"/>
      <c r="Q265" s="123"/>
      <c r="R265" s="123"/>
      <c r="S265" s="123"/>
      <c r="T265" s="123"/>
      <c r="U265" s="123"/>
      <c r="V265" s="123"/>
      <c r="X265" s="123"/>
    </row>
    <row r="266" spans="10:24" ht="15">
      <c r="J266" s="123"/>
      <c r="K266" s="123"/>
      <c r="L266" s="123"/>
      <c r="M266" s="123"/>
      <c r="N266" s="123"/>
      <c r="O266" s="123"/>
      <c r="P266" s="123"/>
      <c r="Q266" s="123"/>
      <c r="R266" s="123"/>
      <c r="S266" s="123"/>
      <c r="T266" s="123"/>
      <c r="U266" s="123"/>
      <c r="V266" s="123"/>
      <c r="X266" s="123"/>
    </row>
    <row r="267" spans="10:24" ht="15">
      <c r="J267" s="123"/>
      <c r="K267" s="123"/>
      <c r="L267" s="123"/>
      <c r="M267" s="123"/>
      <c r="N267" s="123"/>
      <c r="O267" s="123"/>
      <c r="P267" s="123"/>
      <c r="Q267" s="123"/>
      <c r="R267" s="123"/>
      <c r="S267" s="123"/>
      <c r="T267" s="123"/>
      <c r="U267" s="123"/>
      <c r="V267" s="123"/>
      <c r="X267" s="123"/>
    </row>
    <row r="268" spans="10:24" ht="15">
      <c r="J268" s="123"/>
      <c r="K268" s="123"/>
      <c r="L268" s="123"/>
      <c r="M268" s="123"/>
      <c r="N268" s="123"/>
      <c r="O268" s="123"/>
      <c r="P268" s="123"/>
      <c r="Q268" s="123"/>
      <c r="R268" s="123"/>
      <c r="S268" s="123"/>
      <c r="T268" s="123"/>
      <c r="U268" s="123"/>
      <c r="V268" s="123"/>
      <c r="X268" s="123"/>
    </row>
    <row r="269" spans="10:24" ht="15">
      <c r="J269" s="123"/>
      <c r="K269" s="123"/>
      <c r="L269" s="123"/>
      <c r="M269" s="123"/>
      <c r="N269" s="123"/>
      <c r="O269" s="123"/>
      <c r="P269" s="123"/>
      <c r="Q269" s="123"/>
      <c r="R269" s="123"/>
      <c r="S269" s="123"/>
      <c r="T269" s="123"/>
      <c r="U269" s="123"/>
      <c r="V269" s="123"/>
      <c r="X269" s="123"/>
    </row>
    <row r="270" spans="10:24" ht="15">
      <c r="J270" s="123"/>
      <c r="K270" s="123"/>
      <c r="L270" s="123"/>
      <c r="M270" s="123"/>
      <c r="N270" s="123"/>
      <c r="O270" s="123"/>
      <c r="P270" s="123"/>
      <c r="Q270" s="123"/>
      <c r="R270" s="123"/>
      <c r="S270" s="123"/>
      <c r="T270" s="123"/>
      <c r="U270" s="123"/>
      <c r="V270" s="123"/>
      <c r="X270" s="123"/>
    </row>
    <row r="271" spans="10:24" ht="15">
      <c r="J271" s="123"/>
      <c r="K271" s="123"/>
      <c r="L271" s="123"/>
      <c r="M271" s="123"/>
      <c r="N271" s="123"/>
      <c r="O271" s="123"/>
      <c r="P271" s="123"/>
      <c r="Q271" s="123"/>
      <c r="R271" s="123"/>
      <c r="S271" s="123"/>
      <c r="T271" s="123"/>
      <c r="U271" s="123"/>
      <c r="V271" s="123"/>
      <c r="X271" s="123"/>
    </row>
    <row r="272" spans="10:24" ht="15">
      <c r="J272" s="123"/>
      <c r="K272" s="123"/>
      <c r="L272" s="123"/>
      <c r="M272" s="123"/>
      <c r="N272" s="123"/>
      <c r="O272" s="123"/>
      <c r="P272" s="123"/>
      <c r="Q272" s="123"/>
      <c r="R272" s="123"/>
      <c r="S272" s="123"/>
      <c r="T272" s="123"/>
      <c r="U272" s="123"/>
      <c r="V272" s="123"/>
      <c r="X272" s="123"/>
    </row>
    <row r="273" spans="10:24" ht="15">
      <c r="J273" s="123"/>
      <c r="K273" s="123"/>
      <c r="L273" s="123"/>
      <c r="M273" s="123"/>
      <c r="N273" s="123"/>
      <c r="O273" s="123"/>
      <c r="P273" s="123"/>
      <c r="Q273" s="123"/>
      <c r="R273" s="123"/>
      <c r="S273" s="123"/>
      <c r="T273" s="123"/>
      <c r="U273" s="123"/>
      <c r="V273" s="123"/>
      <c r="X273" s="123"/>
    </row>
    <row r="274" spans="10:24" ht="15">
      <c r="J274" s="123"/>
      <c r="K274" s="123"/>
      <c r="L274" s="123"/>
      <c r="M274" s="123"/>
      <c r="N274" s="123"/>
      <c r="O274" s="123"/>
      <c r="P274" s="123"/>
      <c r="Q274" s="123"/>
      <c r="R274" s="123"/>
      <c r="S274" s="123"/>
      <c r="T274" s="123"/>
      <c r="U274" s="123"/>
      <c r="V274" s="123"/>
      <c r="X274" s="123"/>
    </row>
    <row r="275" spans="10:24" ht="15">
      <c r="J275" s="123"/>
      <c r="K275" s="123"/>
      <c r="L275" s="123"/>
      <c r="M275" s="123"/>
      <c r="N275" s="123"/>
      <c r="O275" s="123"/>
      <c r="P275" s="123"/>
      <c r="Q275" s="123"/>
      <c r="R275" s="123"/>
      <c r="S275" s="123"/>
      <c r="T275" s="123"/>
      <c r="U275" s="123"/>
      <c r="V275" s="123"/>
      <c r="X275" s="123"/>
    </row>
    <row r="276" spans="10:24" ht="15">
      <c r="J276" s="123"/>
      <c r="K276" s="123"/>
      <c r="L276" s="123"/>
      <c r="M276" s="123"/>
      <c r="N276" s="123"/>
      <c r="O276" s="123"/>
      <c r="P276" s="123"/>
      <c r="Q276" s="123"/>
      <c r="R276" s="123"/>
      <c r="S276" s="123"/>
      <c r="T276" s="123"/>
      <c r="U276" s="123"/>
      <c r="V276" s="123"/>
      <c r="X276" s="123"/>
    </row>
    <row r="277" spans="10:24" ht="15">
      <c r="J277" s="123"/>
      <c r="K277" s="123"/>
      <c r="L277" s="123"/>
      <c r="M277" s="123"/>
      <c r="N277" s="123"/>
      <c r="O277" s="123"/>
      <c r="P277" s="123"/>
      <c r="Q277" s="123"/>
      <c r="R277" s="123"/>
      <c r="S277" s="123"/>
      <c r="T277" s="123"/>
      <c r="U277" s="123"/>
      <c r="V277" s="123"/>
      <c r="X277" s="123"/>
    </row>
    <row r="278" spans="10:24" ht="15">
      <c r="J278" s="123"/>
      <c r="K278" s="123"/>
      <c r="L278" s="123"/>
      <c r="M278" s="123"/>
      <c r="N278" s="123"/>
      <c r="O278" s="123"/>
      <c r="P278" s="123"/>
      <c r="Q278" s="123"/>
      <c r="R278" s="123"/>
      <c r="S278" s="123"/>
      <c r="T278" s="123"/>
      <c r="U278" s="123"/>
      <c r="V278" s="123"/>
      <c r="X278" s="123"/>
    </row>
    <row r="279" spans="10:24" ht="15">
      <c r="J279" s="123"/>
      <c r="K279" s="123"/>
      <c r="L279" s="123"/>
      <c r="M279" s="123"/>
      <c r="N279" s="123"/>
      <c r="O279" s="123"/>
      <c r="P279" s="123"/>
      <c r="Q279" s="123"/>
      <c r="R279" s="123"/>
      <c r="S279" s="123"/>
      <c r="T279" s="123"/>
      <c r="U279" s="123"/>
      <c r="V279" s="123"/>
      <c r="X279" s="123"/>
    </row>
    <row r="280" spans="10:24" ht="15">
      <c r="J280" s="123"/>
      <c r="K280" s="123"/>
      <c r="L280" s="123"/>
      <c r="M280" s="123"/>
      <c r="N280" s="123"/>
      <c r="O280" s="123"/>
      <c r="P280" s="123"/>
      <c r="Q280" s="123"/>
      <c r="R280" s="123"/>
      <c r="S280" s="123"/>
      <c r="T280" s="123"/>
      <c r="U280" s="123"/>
      <c r="V280" s="123"/>
      <c r="X280" s="123"/>
    </row>
    <row r="281" spans="10:24" ht="15">
      <c r="J281" s="123"/>
      <c r="K281" s="123"/>
      <c r="L281" s="123"/>
      <c r="M281" s="123"/>
      <c r="N281" s="123"/>
      <c r="O281" s="123"/>
      <c r="P281" s="123"/>
      <c r="Q281" s="123"/>
      <c r="R281" s="123"/>
      <c r="S281" s="123"/>
      <c r="T281" s="123"/>
      <c r="U281" s="123"/>
      <c r="V281" s="123"/>
      <c r="X281" s="123"/>
    </row>
    <row r="282" spans="10:24" ht="15">
      <c r="J282" s="123"/>
      <c r="K282" s="123"/>
      <c r="L282" s="123"/>
      <c r="M282" s="123"/>
      <c r="N282" s="123"/>
      <c r="O282" s="123"/>
      <c r="P282" s="123"/>
      <c r="Q282" s="123"/>
      <c r="R282" s="123"/>
      <c r="S282" s="123"/>
      <c r="T282" s="123"/>
      <c r="U282" s="123"/>
      <c r="V282" s="123"/>
      <c r="X282" s="123"/>
    </row>
    <row r="283" spans="10:24" ht="15">
      <c r="J283" s="123"/>
      <c r="K283" s="123"/>
      <c r="L283" s="123"/>
      <c r="M283" s="123"/>
      <c r="N283" s="123"/>
      <c r="O283" s="123"/>
      <c r="P283" s="123"/>
      <c r="Q283" s="123"/>
      <c r="R283" s="123"/>
      <c r="S283" s="123"/>
      <c r="T283" s="123"/>
      <c r="U283" s="123"/>
      <c r="V283" s="123"/>
      <c r="X283" s="123"/>
    </row>
    <row r="284" spans="10:24" ht="15">
      <c r="J284" s="123"/>
      <c r="K284" s="123"/>
      <c r="L284" s="123"/>
      <c r="M284" s="123"/>
      <c r="N284" s="123"/>
      <c r="O284" s="123"/>
      <c r="P284" s="123"/>
      <c r="Q284" s="123"/>
      <c r="R284" s="123"/>
      <c r="S284" s="123"/>
      <c r="T284" s="123"/>
      <c r="U284" s="123"/>
      <c r="V284" s="123"/>
      <c r="X284" s="123"/>
    </row>
    <row r="285" spans="10:24" ht="15"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X285" s="123"/>
    </row>
    <row r="286" spans="10:24" ht="15">
      <c r="J286" s="123"/>
      <c r="K286" s="123"/>
      <c r="L286" s="123"/>
      <c r="M286" s="123"/>
      <c r="N286" s="123"/>
      <c r="O286" s="123"/>
      <c r="P286" s="123"/>
      <c r="Q286" s="123"/>
      <c r="R286" s="123"/>
      <c r="S286" s="123"/>
      <c r="T286" s="123"/>
      <c r="U286" s="123"/>
      <c r="V286" s="123"/>
      <c r="X286" s="123"/>
    </row>
    <row r="287" spans="10:24" ht="15">
      <c r="J287" s="123"/>
      <c r="K287" s="123"/>
      <c r="L287" s="123"/>
      <c r="M287" s="123"/>
      <c r="N287" s="123"/>
      <c r="O287" s="123"/>
      <c r="P287" s="123"/>
      <c r="Q287" s="123"/>
      <c r="R287" s="123"/>
      <c r="S287" s="123"/>
      <c r="T287" s="123"/>
      <c r="U287" s="123"/>
      <c r="V287" s="123"/>
      <c r="X287" s="123"/>
    </row>
    <row r="288" spans="10:24" ht="15">
      <c r="J288" s="123"/>
      <c r="K288" s="123"/>
      <c r="L288" s="123"/>
      <c r="M288" s="123"/>
      <c r="N288" s="123"/>
      <c r="O288" s="123"/>
      <c r="P288" s="123"/>
      <c r="Q288" s="123"/>
      <c r="R288" s="123"/>
      <c r="S288" s="123"/>
      <c r="T288" s="123"/>
      <c r="U288" s="123"/>
      <c r="V288" s="123"/>
      <c r="X288" s="123"/>
    </row>
    <row r="289" spans="10:24" ht="15">
      <c r="J289" s="123"/>
      <c r="K289" s="123"/>
      <c r="L289" s="123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X289" s="123"/>
    </row>
    <row r="290" spans="10:24" ht="15">
      <c r="J290" s="123"/>
      <c r="K290" s="123"/>
      <c r="L290" s="123"/>
      <c r="M290" s="123"/>
      <c r="N290" s="123"/>
      <c r="O290" s="123"/>
      <c r="P290" s="123"/>
      <c r="Q290" s="123"/>
      <c r="R290" s="123"/>
      <c r="S290" s="123"/>
      <c r="T290" s="123"/>
      <c r="U290" s="123"/>
      <c r="V290" s="123"/>
      <c r="X290" s="123"/>
    </row>
    <row r="291" spans="10:24" ht="15">
      <c r="J291" s="123"/>
      <c r="K291" s="123"/>
      <c r="L291" s="123"/>
      <c r="M291" s="123"/>
      <c r="N291" s="123"/>
      <c r="O291" s="123"/>
      <c r="P291" s="123"/>
      <c r="Q291" s="123"/>
      <c r="R291" s="123"/>
      <c r="S291" s="123"/>
      <c r="T291" s="123"/>
      <c r="U291" s="123"/>
      <c r="V291" s="123"/>
      <c r="X291" s="123"/>
    </row>
    <row r="292" spans="10:24" ht="15">
      <c r="J292" s="123"/>
      <c r="K292" s="123"/>
      <c r="L292" s="123"/>
      <c r="M292" s="123"/>
      <c r="N292" s="123"/>
      <c r="O292" s="123"/>
      <c r="P292" s="123"/>
      <c r="Q292" s="123"/>
      <c r="R292" s="123"/>
      <c r="S292" s="123"/>
      <c r="T292" s="123"/>
      <c r="U292" s="123"/>
      <c r="V292" s="123"/>
      <c r="X292" s="123"/>
    </row>
    <row r="293" spans="10:24" ht="15">
      <c r="J293" s="123"/>
      <c r="K293" s="123"/>
      <c r="L293" s="123"/>
      <c r="M293" s="123"/>
      <c r="N293" s="123"/>
      <c r="O293" s="123"/>
      <c r="P293" s="123"/>
      <c r="Q293" s="123"/>
      <c r="R293" s="123"/>
      <c r="S293" s="123"/>
      <c r="T293" s="123"/>
      <c r="U293" s="123"/>
      <c r="V293" s="123"/>
      <c r="X293" s="123"/>
    </row>
    <row r="294" spans="10:24" ht="15">
      <c r="J294" s="123"/>
      <c r="K294" s="123"/>
      <c r="L294" s="123"/>
      <c r="M294" s="123"/>
      <c r="N294" s="123"/>
      <c r="O294" s="123"/>
      <c r="P294" s="123"/>
      <c r="Q294" s="123"/>
      <c r="R294" s="123"/>
      <c r="S294" s="123"/>
      <c r="T294" s="123"/>
      <c r="U294" s="123"/>
      <c r="V294" s="123"/>
      <c r="X294" s="123"/>
    </row>
    <row r="295" spans="10:24" ht="15">
      <c r="J295" s="123"/>
      <c r="K295" s="123"/>
      <c r="L295" s="123"/>
      <c r="M295" s="123"/>
      <c r="N295" s="123"/>
      <c r="O295" s="123"/>
      <c r="P295" s="123"/>
      <c r="Q295" s="123"/>
      <c r="R295" s="123"/>
      <c r="S295" s="123"/>
      <c r="T295" s="123"/>
      <c r="U295" s="123"/>
      <c r="V295" s="123"/>
      <c r="X295" s="123"/>
    </row>
    <row r="296" spans="10:24" ht="15">
      <c r="J296" s="123"/>
      <c r="K296" s="123"/>
      <c r="L296" s="123"/>
      <c r="M296" s="123"/>
      <c r="N296" s="123"/>
      <c r="O296" s="123"/>
      <c r="P296" s="123"/>
      <c r="Q296" s="123"/>
      <c r="R296" s="123"/>
      <c r="S296" s="123"/>
      <c r="T296" s="123"/>
      <c r="U296" s="123"/>
      <c r="V296" s="123"/>
      <c r="X296" s="123"/>
    </row>
    <row r="297" spans="10:24" ht="15">
      <c r="J297" s="123"/>
      <c r="K297" s="123"/>
      <c r="L297" s="123"/>
      <c r="M297" s="123"/>
      <c r="N297" s="123"/>
      <c r="O297" s="123"/>
      <c r="P297" s="123"/>
      <c r="Q297" s="123"/>
      <c r="R297" s="123"/>
      <c r="S297" s="123"/>
      <c r="T297" s="123"/>
      <c r="U297" s="123"/>
      <c r="V297" s="123"/>
      <c r="X297" s="123"/>
    </row>
    <row r="298" spans="10:24" ht="15">
      <c r="J298" s="123"/>
      <c r="K298" s="123"/>
      <c r="L298" s="123"/>
      <c r="M298" s="123"/>
      <c r="N298" s="123"/>
      <c r="O298" s="123"/>
      <c r="P298" s="123"/>
      <c r="Q298" s="123"/>
      <c r="R298" s="123"/>
      <c r="S298" s="123"/>
      <c r="T298" s="123"/>
      <c r="U298" s="123"/>
      <c r="V298" s="123"/>
      <c r="X298" s="123"/>
    </row>
    <row r="299" spans="10:24" ht="15">
      <c r="J299" s="123"/>
      <c r="K299" s="123"/>
      <c r="L299" s="123"/>
      <c r="M299" s="123"/>
      <c r="N299" s="123"/>
      <c r="O299" s="123"/>
      <c r="P299" s="123"/>
      <c r="Q299" s="123"/>
      <c r="R299" s="123"/>
      <c r="S299" s="123"/>
      <c r="T299" s="123"/>
      <c r="U299" s="123"/>
      <c r="V299" s="123"/>
      <c r="X299" s="123"/>
    </row>
    <row r="300" spans="10:24" ht="15">
      <c r="J300" s="123"/>
      <c r="K300" s="123"/>
      <c r="L300" s="123"/>
      <c r="M300" s="123"/>
      <c r="N300" s="123"/>
      <c r="O300" s="123"/>
      <c r="P300" s="123"/>
      <c r="Q300" s="123"/>
      <c r="R300" s="123"/>
      <c r="S300" s="123"/>
      <c r="T300" s="123"/>
      <c r="U300" s="123"/>
      <c r="V300" s="123"/>
      <c r="X300" s="123"/>
    </row>
    <row r="301" spans="10:24" ht="15">
      <c r="J301" s="123"/>
      <c r="K301" s="123"/>
      <c r="L301" s="123"/>
      <c r="M301" s="123"/>
      <c r="N301" s="123"/>
      <c r="O301" s="123"/>
      <c r="P301" s="123"/>
      <c r="Q301" s="123"/>
      <c r="R301" s="123"/>
      <c r="S301" s="123"/>
      <c r="T301" s="123"/>
      <c r="U301" s="123"/>
      <c r="V301" s="123"/>
      <c r="X301" s="123"/>
    </row>
    <row r="302" spans="10:24" ht="15">
      <c r="J302" s="123"/>
      <c r="K302" s="123"/>
      <c r="L302" s="123"/>
      <c r="M302" s="123"/>
      <c r="N302" s="123"/>
      <c r="O302" s="123"/>
      <c r="P302" s="123"/>
      <c r="Q302" s="123"/>
      <c r="R302" s="123"/>
      <c r="S302" s="123"/>
      <c r="T302" s="123"/>
      <c r="U302" s="123"/>
      <c r="V302" s="123"/>
      <c r="X302" s="123"/>
    </row>
    <row r="303" spans="10:24" ht="15">
      <c r="J303" s="123"/>
      <c r="K303" s="123"/>
      <c r="L303" s="123"/>
      <c r="M303" s="123"/>
      <c r="N303" s="123"/>
      <c r="O303" s="123"/>
      <c r="P303" s="123"/>
      <c r="Q303" s="123"/>
      <c r="R303" s="123"/>
      <c r="S303" s="123"/>
      <c r="T303" s="123"/>
      <c r="U303" s="123"/>
      <c r="V303" s="123"/>
      <c r="X303" s="123"/>
    </row>
    <row r="304" spans="10:24" ht="15">
      <c r="J304" s="123"/>
      <c r="K304" s="123"/>
      <c r="L304" s="123"/>
      <c r="M304" s="123"/>
      <c r="N304" s="123"/>
      <c r="O304" s="123"/>
      <c r="P304" s="123"/>
      <c r="Q304" s="123"/>
      <c r="R304" s="123"/>
      <c r="S304" s="123"/>
      <c r="T304" s="123"/>
      <c r="U304" s="123"/>
      <c r="V304" s="123"/>
      <c r="X304" s="123"/>
    </row>
    <row r="305" spans="10:24" ht="15">
      <c r="J305" s="123"/>
      <c r="K305" s="123"/>
      <c r="L305" s="123"/>
      <c r="M305" s="123"/>
      <c r="N305" s="123"/>
      <c r="O305" s="123"/>
      <c r="P305" s="123"/>
      <c r="Q305" s="123"/>
      <c r="R305" s="123"/>
      <c r="S305" s="123"/>
      <c r="T305" s="123"/>
      <c r="U305" s="123"/>
      <c r="V305" s="123"/>
      <c r="X305" s="123"/>
    </row>
    <row r="306" spans="10:24" ht="15">
      <c r="J306" s="123"/>
      <c r="K306" s="123"/>
      <c r="L306" s="123"/>
      <c r="M306" s="123"/>
      <c r="N306" s="123"/>
      <c r="O306" s="123"/>
      <c r="P306" s="123"/>
      <c r="Q306" s="123"/>
      <c r="R306" s="123"/>
      <c r="S306" s="123"/>
      <c r="T306" s="123"/>
      <c r="U306" s="123"/>
      <c r="V306" s="123"/>
      <c r="X306" s="123"/>
    </row>
    <row r="307" spans="10:24" ht="15"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X307" s="123"/>
    </row>
    <row r="308" spans="10:24" ht="15">
      <c r="J308" s="123"/>
      <c r="K308" s="123"/>
      <c r="L308" s="123"/>
      <c r="M308" s="123"/>
      <c r="N308" s="123"/>
      <c r="O308" s="123"/>
      <c r="P308" s="123"/>
      <c r="Q308" s="123"/>
      <c r="R308" s="123"/>
      <c r="S308" s="123"/>
      <c r="T308" s="123"/>
      <c r="U308" s="123"/>
      <c r="V308" s="123"/>
      <c r="X308" s="123"/>
    </row>
    <row r="309" spans="10:24" ht="15">
      <c r="J309" s="123"/>
      <c r="K309" s="123"/>
      <c r="L309" s="123"/>
      <c r="M309" s="123"/>
      <c r="N309" s="123"/>
      <c r="O309" s="123"/>
      <c r="P309" s="123"/>
      <c r="Q309" s="123"/>
      <c r="R309" s="123"/>
      <c r="S309" s="123"/>
      <c r="T309" s="123"/>
      <c r="U309" s="123"/>
      <c r="V309" s="123"/>
      <c r="X309" s="123"/>
    </row>
    <row r="310" spans="10:24" ht="15">
      <c r="J310" s="123"/>
      <c r="K310" s="123"/>
      <c r="L310" s="123"/>
      <c r="M310" s="123"/>
      <c r="N310" s="123"/>
      <c r="O310" s="123"/>
      <c r="P310" s="123"/>
      <c r="Q310" s="123"/>
      <c r="R310" s="123"/>
      <c r="S310" s="123"/>
      <c r="T310" s="123"/>
      <c r="U310" s="123"/>
      <c r="V310" s="123"/>
      <c r="X310" s="123"/>
    </row>
    <row r="311" spans="10:24" ht="15">
      <c r="J311" s="123"/>
      <c r="K311" s="123"/>
      <c r="L311" s="123"/>
      <c r="M311" s="123"/>
      <c r="N311" s="123"/>
      <c r="O311" s="123"/>
      <c r="P311" s="123"/>
      <c r="Q311" s="123"/>
      <c r="R311" s="123"/>
      <c r="S311" s="123"/>
      <c r="T311" s="123"/>
      <c r="U311" s="123"/>
      <c r="V311" s="123"/>
      <c r="X311" s="123"/>
    </row>
    <row r="312" spans="10:24" ht="15">
      <c r="J312" s="123"/>
      <c r="K312" s="123"/>
      <c r="L312" s="123"/>
      <c r="M312" s="123"/>
      <c r="N312" s="123"/>
      <c r="O312" s="123"/>
      <c r="P312" s="123"/>
      <c r="Q312" s="123"/>
      <c r="R312" s="123"/>
      <c r="S312" s="123"/>
      <c r="T312" s="123"/>
      <c r="U312" s="123"/>
      <c r="V312" s="123"/>
      <c r="X312" s="123"/>
    </row>
    <row r="313" spans="10:24" ht="15">
      <c r="J313" s="123"/>
      <c r="K313" s="123"/>
      <c r="L313" s="123"/>
      <c r="M313" s="123"/>
      <c r="N313" s="123"/>
      <c r="O313" s="123"/>
      <c r="P313" s="123"/>
      <c r="Q313" s="123"/>
      <c r="R313" s="123"/>
      <c r="S313" s="123"/>
      <c r="T313" s="123"/>
      <c r="U313" s="123"/>
      <c r="V313" s="123"/>
      <c r="X313" s="123"/>
    </row>
    <row r="314" spans="10:24" ht="15">
      <c r="J314" s="123"/>
      <c r="K314" s="123"/>
      <c r="L314" s="123"/>
      <c r="M314" s="123"/>
      <c r="N314" s="123"/>
      <c r="O314" s="123"/>
      <c r="P314" s="123"/>
      <c r="Q314" s="123"/>
      <c r="R314" s="123"/>
      <c r="S314" s="123"/>
      <c r="T314" s="123"/>
      <c r="U314" s="123"/>
      <c r="V314" s="123"/>
      <c r="X314" s="123"/>
    </row>
    <row r="315" spans="10:24" ht="15"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X315" s="123"/>
    </row>
    <row r="316" spans="10:24" ht="15">
      <c r="J316" s="123"/>
      <c r="K316" s="123"/>
      <c r="L316" s="123"/>
      <c r="M316" s="123"/>
      <c r="N316" s="123"/>
      <c r="O316" s="123"/>
      <c r="P316" s="123"/>
      <c r="Q316" s="123"/>
      <c r="R316" s="123"/>
      <c r="S316" s="123"/>
      <c r="T316" s="123"/>
      <c r="U316" s="123"/>
      <c r="V316" s="123"/>
      <c r="X316" s="123"/>
    </row>
    <row r="317" spans="10:24" ht="15">
      <c r="J317" s="123"/>
      <c r="K317" s="123"/>
      <c r="L317" s="123"/>
      <c r="M317" s="123"/>
      <c r="N317" s="123"/>
      <c r="O317" s="123"/>
      <c r="P317" s="123"/>
      <c r="Q317" s="123"/>
      <c r="R317" s="123"/>
      <c r="S317" s="123"/>
      <c r="T317" s="123"/>
      <c r="U317" s="123"/>
      <c r="V317" s="123"/>
      <c r="X317" s="123"/>
    </row>
    <row r="318" spans="10:24" ht="15">
      <c r="J318" s="123"/>
      <c r="K318" s="123"/>
      <c r="L318" s="123"/>
      <c r="M318" s="123"/>
      <c r="N318" s="123"/>
      <c r="O318" s="123"/>
      <c r="P318" s="123"/>
      <c r="Q318" s="123"/>
      <c r="R318" s="123"/>
      <c r="S318" s="123"/>
      <c r="T318" s="123"/>
      <c r="U318" s="123"/>
      <c r="V318" s="123"/>
      <c r="X318" s="123"/>
    </row>
    <row r="319" spans="10:24" ht="15"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X319" s="123"/>
    </row>
    <row r="320" spans="10:24" ht="15">
      <c r="J320" s="123"/>
      <c r="K320" s="123"/>
      <c r="L320" s="123"/>
      <c r="M320" s="123"/>
      <c r="N320" s="123"/>
      <c r="O320" s="123"/>
      <c r="P320" s="123"/>
      <c r="Q320" s="123"/>
      <c r="R320" s="123"/>
      <c r="S320" s="123"/>
      <c r="T320" s="123"/>
      <c r="U320" s="123"/>
      <c r="V320" s="123"/>
      <c r="X320" s="123"/>
    </row>
    <row r="321" spans="10:24" ht="15">
      <c r="J321" s="123"/>
      <c r="K321" s="123"/>
      <c r="L321" s="123"/>
      <c r="M321" s="123"/>
      <c r="N321" s="123"/>
      <c r="O321" s="123"/>
      <c r="P321" s="123"/>
      <c r="Q321" s="123"/>
      <c r="R321" s="123"/>
      <c r="S321" s="123"/>
      <c r="T321" s="123"/>
      <c r="U321" s="123"/>
      <c r="V321" s="123"/>
      <c r="X321" s="123"/>
    </row>
    <row r="322" spans="10:24" ht="15"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X322" s="123"/>
    </row>
    <row r="323" spans="10:24" ht="15"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X323" s="123"/>
    </row>
    <row r="324" spans="10:24" ht="15">
      <c r="J324" s="123"/>
      <c r="K324" s="123"/>
      <c r="L324" s="123"/>
      <c r="M324" s="123"/>
      <c r="N324" s="123"/>
      <c r="O324" s="123"/>
      <c r="P324" s="123"/>
      <c r="Q324" s="123"/>
      <c r="R324" s="123"/>
      <c r="S324" s="123"/>
      <c r="T324" s="123"/>
      <c r="U324" s="123"/>
      <c r="V324" s="123"/>
      <c r="X324" s="123"/>
    </row>
    <row r="325" spans="10:24" ht="15"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X325" s="123"/>
    </row>
    <row r="326" spans="10:24" ht="15">
      <c r="J326" s="123"/>
      <c r="K326" s="123"/>
      <c r="L326" s="123"/>
      <c r="M326" s="123"/>
      <c r="N326" s="123"/>
      <c r="O326" s="123"/>
      <c r="P326" s="123"/>
      <c r="Q326" s="123"/>
      <c r="R326" s="123"/>
      <c r="S326" s="123"/>
      <c r="T326" s="123"/>
      <c r="U326" s="123"/>
      <c r="V326" s="123"/>
      <c r="X326" s="123"/>
    </row>
    <row r="327" spans="10:24" ht="15"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X327" s="123"/>
    </row>
    <row r="328" spans="10:24" ht="15"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X328" s="123"/>
    </row>
    <row r="329" spans="10:24" ht="15">
      <c r="J329" s="123"/>
      <c r="K329" s="123"/>
      <c r="L329" s="123"/>
      <c r="M329" s="123"/>
      <c r="N329" s="123"/>
      <c r="O329" s="123"/>
      <c r="P329" s="123"/>
      <c r="Q329" s="123"/>
      <c r="R329" s="123"/>
      <c r="S329" s="123"/>
      <c r="T329" s="123"/>
      <c r="U329" s="123"/>
      <c r="V329" s="123"/>
      <c r="X329" s="123"/>
    </row>
    <row r="330" spans="10:24" ht="15">
      <c r="J330" s="123"/>
      <c r="K330" s="123"/>
      <c r="L330" s="123"/>
      <c r="M330" s="123"/>
      <c r="N330" s="123"/>
      <c r="O330" s="123"/>
      <c r="P330" s="123"/>
      <c r="Q330" s="123"/>
      <c r="R330" s="123"/>
      <c r="S330" s="123"/>
      <c r="T330" s="123"/>
      <c r="U330" s="123"/>
      <c r="V330" s="123"/>
      <c r="X330" s="123"/>
    </row>
    <row r="331" spans="10:24" ht="15">
      <c r="J331" s="123"/>
      <c r="K331" s="123"/>
      <c r="L331" s="123"/>
      <c r="M331" s="123"/>
      <c r="N331" s="123"/>
      <c r="O331" s="123"/>
      <c r="P331" s="123"/>
      <c r="Q331" s="123"/>
      <c r="R331" s="123"/>
      <c r="S331" s="123"/>
      <c r="T331" s="123"/>
      <c r="U331" s="123"/>
      <c r="V331" s="123"/>
      <c r="X331" s="123"/>
    </row>
    <row r="332" spans="10:24" ht="15">
      <c r="J332" s="123"/>
      <c r="K332" s="123"/>
      <c r="L332" s="123"/>
      <c r="M332" s="123"/>
      <c r="N332" s="123"/>
      <c r="O332" s="123"/>
      <c r="P332" s="123"/>
      <c r="Q332" s="123"/>
      <c r="R332" s="123"/>
      <c r="S332" s="123"/>
      <c r="T332" s="123"/>
      <c r="U332" s="123"/>
      <c r="V332" s="123"/>
      <c r="X332" s="123"/>
    </row>
    <row r="333" spans="10:24" ht="15">
      <c r="J333" s="123"/>
      <c r="K333" s="123"/>
      <c r="L333" s="123"/>
      <c r="M333" s="123"/>
      <c r="N333" s="123"/>
      <c r="O333" s="123"/>
      <c r="P333" s="123"/>
      <c r="Q333" s="123"/>
      <c r="R333" s="123"/>
      <c r="S333" s="123"/>
      <c r="T333" s="123"/>
      <c r="U333" s="123"/>
      <c r="V333" s="123"/>
      <c r="X333" s="123"/>
    </row>
    <row r="334" spans="10:24" ht="15">
      <c r="J334" s="123"/>
      <c r="K334" s="123"/>
      <c r="L334" s="123"/>
      <c r="M334" s="123"/>
      <c r="N334" s="123"/>
      <c r="O334" s="123"/>
      <c r="P334" s="123"/>
      <c r="Q334" s="123"/>
      <c r="R334" s="123"/>
      <c r="S334" s="123"/>
      <c r="T334" s="123"/>
      <c r="U334" s="123"/>
      <c r="V334" s="123"/>
      <c r="X334" s="123"/>
    </row>
    <row r="335" spans="10:24" ht="15">
      <c r="J335" s="123"/>
      <c r="K335" s="123"/>
      <c r="L335" s="123"/>
      <c r="M335" s="123"/>
      <c r="N335" s="123"/>
      <c r="O335" s="123"/>
      <c r="P335" s="123"/>
      <c r="Q335" s="123"/>
      <c r="R335" s="123"/>
      <c r="S335" s="123"/>
      <c r="T335" s="123"/>
      <c r="U335" s="123"/>
      <c r="V335" s="123"/>
      <c r="X335" s="123"/>
    </row>
    <row r="336" spans="10:24" ht="15">
      <c r="J336" s="123"/>
      <c r="K336" s="123"/>
      <c r="L336" s="123"/>
      <c r="M336" s="123"/>
      <c r="N336" s="123"/>
      <c r="O336" s="123"/>
      <c r="P336" s="123"/>
      <c r="Q336" s="123"/>
      <c r="R336" s="123"/>
      <c r="S336" s="123"/>
      <c r="T336" s="123"/>
      <c r="U336" s="123"/>
      <c r="V336" s="123"/>
      <c r="X336" s="123"/>
    </row>
    <row r="337" spans="10:24" ht="15">
      <c r="J337" s="123"/>
      <c r="K337" s="123"/>
      <c r="L337" s="123"/>
      <c r="M337" s="123"/>
      <c r="N337" s="123"/>
      <c r="O337" s="123"/>
      <c r="P337" s="123"/>
      <c r="Q337" s="123"/>
      <c r="R337" s="123"/>
      <c r="S337" s="123"/>
      <c r="T337" s="123"/>
      <c r="U337" s="123"/>
      <c r="V337" s="123"/>
      <c r="X337" s="123"/>
    </row>
    <row r="338" spans="10:24" ht="15">
      <c r="J338" s="123"/>
      <c r="K338" s="123"/>
      <c r="L338" s="123"/>
      <c r="M338" s="123"/>
      <c r="N338" s="123"/>
      <c r="O338" s="123"/>
      <c r="P338" s="123"/>
      <c r="Q338" s="123"/>
      <c r="R338" s="123"/>
      <c r="S338" s="123"/>
      <c r="T338" s="123"/>
      <c r="U338" s="123"/>
      <c r="V338" s="123"/>
      <c r="X338" s="123"/>
    </row>
    <row r="339" spans="10:24" ht="15">
      <c r="J339" s="123"/>
      <c r="K339" s="123"/>
      <c r="L339" s="123"/>
      <c r="M339" s="123"/>
      <c r="N339" s="123"/>
      <c r="O339" s="123"/>
      <c r="P339" s="123"/>
      <c r="Q339" s="123"/>
      <c r="R339" s="123"/>
      <c r="S339" s="123"/>
      <c r="T339" s="123"/>
      <c r="U339" s="123"/>
      <c r="V339" s="123"/>
      <c r="X339" s="123"/>
    </row>
    <row r="340" spans="10:24" ht="15">
      <c r="J340" s="123"/>
      <c r="K340" s="123"/>
      <c r="L340" s="123"/>
      <c r="M340" s="123"/>
      <c r="N340" s="123"/>
      <c r="O340" s="123"/>
      <c r="P340" s="123"/>
      <c r="Q340" s="123"/>
      <c r="R340" s="123"/>
      <c r="S340" s="123"/>
      <c r="T340" s="123"/>
      <c r="U340" s="123"/>
      <c r="V340" s="123"/>
      <c r="X340" s="123"/>
    </row>
    <row r="341" spans="10:24" ht="15">
      <c r="J341" s="123"/>
      <c r="K341" s="123"/>
      <c r="L341" s="123"/>
      <c r="M341" s="123"/>
      <c r="N341" s="123"/>
      <c r="O341" s="123"/>
      <c r="P341" s="123"/>
      <c r="Q341" s="123"/>
      <c r="R341" s="123"/>
      <c r="S341" s="123"/>
      <c r="T341" s="123"/>
      <c r="U341" s="123"/>
      <c r="V341" s="123"/>
      <c r="X341" s="123"/>
    </row>
    <row r="342" spans="10:24" ht="15">
      <c r="J342" s="123"/>
      <c r="K342" s="123"/>
      <c r="L342" s="123"/>
      <c r="M342" s="123"/>
      <c r="N342" s="123"/>
      <c r="O342" s="123"/>
      <c r="P342" s="123"/>
      <c r="Q342" s="123"/>
      <c r="R342" s="123"/>
      <c r="S342" s="123"/>
      <c r="T342" s="123"/>
      <c r="U342" s="123"/>
      <c r="V342" s="123"/>
      <c r="X342" s="123"/>
    </row>
    <row r="343" spans="10:24" ht="15">
      <c r="J343" s="123"/>
      <c r="K343" s="123"/>
      <c r="L343" s="123"/>
      <c r="M343" s="123"/>
      <c r="N343" s="123"/>
      <c r="O343" s="123"/>
      <c r="P343" s="123"/>
      <c r="Q343" s="123"/>
      <c r="R343" s="123"/>
      <c r="S343" s="123"/>
      <c r="T343" s="123"/>
      <c r="U343" s="123"/>
      <c r="V343" s="123"/>
      <c r="X343" s="123"/>
    </row>
    <row r="344" spans="10:24" ht="15">
      <c r="J344" s="123"/>
      <c r="K344" s="123"/>
      <c r="L344" s="123"/>
      <c r="M344" s="123"/>
      <c r="N344" s="123"/>
      <c r="O344" s="123"/>
      <c r="P344" s="123"/>
      <c r="Q344" s="123"/>
      <c r="R344" s="123"/>
      <c r="S344" s="123"/>
      <c r="T344" s="123"/>
      <c r="U344" s="123"/>
      <c r="V344" s="123"/>
      <c r="X344" s="123"/>
    </row>
    <row r="345" spans="10:24" ht="15">
      <c r="J345" s="123"/>
      <c r="K345" s="123"/>
      <c r="L345" s="123"/>
      <c r="M345" s="123"/>
      <c r="N345" s="123"/>
      <c r="O345" s="123"/>
      <c r="P345" s="123"/>
      <c r="Q345" s="123"/>
      <c r="R345" s="123"/>
      <c r="S345" s="123"/>
      <c r="T345" s="123"/>
      <c r="U345" s="123"/>
      <c r="V345" s="123"/>
      <c r="X345" s="123"/>
    </row>
    <row r="346" spans="10:24" ht="15">
      <c r="J346" s="123"/>
      <c r="K346" s="123"/>
      <c r="L346" s="123"/>
      <c r="M346" s="123"/>
      <c r="N346" s="123"/>
      <c r="O346" s="123"/>
      <c r="P346" s="123"/>
      <c r="Q346" s="123"/>
      <c r="R346" s="123"/>
      <c r="S346" s="123"/>
      <c r="T346" s="123"/>
      <c r="U346" s="123"/>
      <c r="V346" s="123"/>
      <c r="X346" s="123"/>
    </row>
    <row r="347" spans="10:24" ht="15">
      <c r="J347" s="123"/>
      <c r="K347" s="123"/>
      <c r="L347" s="123"/>
      <c r="M347" s="123"/>
      <c r="N347" s="123"/>
      <c r="O347" s="123"/>
      <c r="P347" s="123"/>
      <c r="Q347" s="123"/>
      <c r="R347" s="123"/>
      <c r="S347" s="123"/>
      <c r="T347" s="123"/>
      <c r="U347" s="123"/>
      <c r="V347" s="123"/>
      <c r="X347" s="123"/>
    </row>
    <row r="348" spans="10:24" ht="15">
      <c r="J348" s="123"/>
      <c r="K348" s="123"/>
      <c r="L348" s="123"/>
      <c r="M348" s="123"/>
      <c r="N348" s="123"/>
      <c r="O348" s="123"/>
      <c r="P348" s="123"/>
      <c r="Q348" s="123"/>
      <c r="R348" s="123"/>
      <c r="S348" s="123"/>
      <c r="T348" s="123"/>
      <c r="U348" s="123"/>
      <c r="V348" s="123"/>
      <c r="X348" s="123"/>
    </row>
    <row r="349" spans="10:24" ht="15">
      <c r="J349" s="123"/>
      <c r="K349" s="123"/>
      <c r="L349" s="123"/>
      <c r="M349" s="123"/>
      <c r="N349" s="123"/>
      <c r="O349" s="123"/>
      <c r="P349" s="123"/>
      <c r="Q349" s="123"/>
      <c r="R349" s="123"/>
      <c r="S349" s="123"/>
      <c r="T349" s="123"/>
      <c r="U349" s="123"/>
      <c r="V349" s="123"/>
      <c r="X349" s="123"/>
    </row>
    <row r="350" spans="10:24" ht="15">
      <c r="J350" s="123"/>
      <c r="K350" s="123"/>
      <c r="L350" s="123"/>
      <c r="M350" s="123"/>
      <c r="N350" s="123"/>
      <c r="O350" s="123"/>
      <c r="P350" s="123"/>
      <c r="Q350" s="123"/>
      <c r="R350" s="123"/>
      <c r="S350" s="123"/>
      <c r="T350" s="123"/>
      <c r="U350" s="123"/>
      <c r="V350" s="123"/>
      <c r="X350" s="123"/>
    </row>
    <row r="351" spans="10:24" ht="15">
      <c r="J351" s="123"/>
      <c r="K351" s="123"/>
      <c r="L351" s="123"/>
      <c r="M351" s="123"/>
      <c r="N351" s="123"/>
      <c r="O351" s="123"/>
      <c r="P351" s="123"/>
      <c r="Q351" s="123"/>
      <c r="R351" s="123"/>
      <c r="S351" s="123"/>
      <c r="T351" s="123"/>
      <c r="U351" s="123"/>
      <c r="V351" s="123"/>
      <c r="X351" s="123"/>
    </row>
    <row r="352" spans="10:24" ht="15">
      <c r="J352" s="123"/>
      <c r="K352" s="123"/>
      <c r="L352" s="123"/>
      <c r="M352" s="123"/>
      <c r="N352" s="123"/>
      <c r="O352" s="123"/>
      <c r="P352" s="123"/>
      <c r="Q352" s="123"/>
      <c r="R352" s="123"/>
      <c r="S352" s="123"/>
      <c r="T352" s="123"/>
      <c r="U352" s="123"/>
      <c r="V352" s="123"/>
      <c r="X352" s="123"/>
    </row>
    <row r="353" spans="10:24" ht="15">
      <c r="J353" s="123"/>
      <c r="K353" s="123"/>
      <c r="L353" s="123"/>
      <c r="M353" s="123"/>
      <c r="N353" s="123"/>
      <c r="O353" s="123"/>
      <c r="P353" s="123"/>
      <c r="Q353" s="123"/>
      <c r="R353" s="123"/>
      <c r="S353" s="123"/>
      <c r="T353" s="123"/>
      <c r="U353" s="123"/>
      <c r="V353" s="123"/>
      <c r="X353" s="123"/>
    </row>
    <row r="354" spans="10:24" ht="15">
      <c r="J354" s="123"/>
      <c r="K354" s="123"/>
      <c r="L354" s="123"/>
      <c r="M354" s="123"/>
      <c r="N354" s="123"/>
      <c r="O354" s="123"/>
      <c r="P354" s="123"/>
      <c r="Q354" s="123"/>
      <c r="R354" s="123"/>
      <c r="S354" s="123"/>
      <c r="T354" s="123"/>
      <c r="U354" s="123"/>
      <c r="V354" s="123"/>
      <c r="X354" s="123"/>
    </row>
    <row r="355" spans="10:24" ht="15">
      <c r="J355" s="123"/>
      <c r="K355" s="123"/>
      <c r="L355" s="123"/>
      <c r="M355" s="123"/>
      <c r="N355" s="123"/>
      <c r="O355" s="123"/>
      <c r="P355" s="123"/>
      <c r="Q355" s="123"/>
      <c r="R355" s="123"/>
      <c r="S355" s="123"/>
      <c r="T355" s="123"/>
      <c r="U355" s="123"/>
      <c r="V355" s="123"/>
      <c r="X355" s="123"/>
    </row>
    <row r="356" spans="10:24" ht="15">
      <c r="J356" s="123"/>
      <c r="K356" s="123"/>
      <c r="L356" s="123"/>
      <c r="M356" s="123"/>
      <c r="N356" s="123"/>
      <c r="O356" s="123"/>
      <c r="P356" s="123"/>
      <c r="Q356" s="123"/>
      <c r="R356" s="123"/>
      <c r="S356" s="123"/>
      <c r="T356" s="123"/>
      <c r="U356" s="123"/>
      <c r="V356" s="123"/>
      <c r="X356" s="123"/>
    </row>
    <row r="357" spans="10:24" ht="15">
      <c r="J357" s="123"/>
      <c r="K357" s="123"/>
      <c r="L357" s="123"/>
      <c r="M357" s="123"/>
      <c r="N357" s="123"/>
      <c r="O357" s="123"/>
      <c r="P357" s="123"/>
      <c r="Q357" s="123"/>
      <c r="R357" s="123"/>
      <c r="S357" s="123"/>
      <c r="T357" s="123"/>
      <c r="U357" s="123"/>
      <c r="V357" s="123"/>
      <c r="X357" s="123"/>
    </row>
    <row r="358" spans="10:24" ht="15">
      <c r="J358" s="123"/>
      <c r="K358" s="123"/>
      <c r="L358" s="123"/>
      <c r="M358" s="123"/>
      <c r="N358" s="123"/>
      <c r="O358" s="123"/>
      <c r="P358" s="123"/>
      <c r="Q358" s="123"/>
      <c r="R358" s="123"/>
      <c r="S358" s="123"/>
      <c r="T358" s="123"/>
      <c r="U358" s="123"/>
      <c r="V358" s="123"/>
      <c r="X358" s="123"/>
    </row>
    <row r="359" spans="10:24" ht="15">
      <c r="J359" s="123"/>
      <c r="K359" s="123"/>
      <c r="L359" s="123"/>
      <c r="M359" s="123"/>
      <c r="N359" s="123"/>
      <c r="O359" s="123"/>
      <c r="P359" s="123"/>
      <c r="Q359" s="123"/>
      <c r="R359" s="123"/>
      <c r="S359" s="123"/>
      <c r="T359" s="123"/>
      <c r="U359" s="123"/>
      <c r="V359" s="123"/>
      <c r="X359" s="123"/>
    </row>
    <row r="360" spans="10:24" ht="15">
      <c r="J360" s="123"/>
      <c r="K360" s="123"/>
      <c r="L360" s="123"/>
      <c r="M360" s="123"/>
      <c r="N360" s="123"/>
      <c r="O360" s="123"/>
      <c r="P360" s="123"/>
      <c r="Q360" s="123"/>
      <c r="R360" s="123"/>
      <c r="S360" s="123"/>
      <c r="T360" s="123"/>
      <c r="U360" s="123"/>
      <c r="V360" s="123"/>
      <c r="X360" s="123"/>
    </row>
    <row r="361" spans="10:24" ht="15">
      <c r="J361" s="123"/>
      <c r="K361" s="123"/>
      <c r="L361" s="123"/>
      <c r="M361" s="123"/>
      <c r="N361" s="123"/>
      <c r="O361" s="123"/>
      <c r="P361" s="123"/>
      <c r="Q361" s="123"/>
      <c r="R361" s="123"/>
      <c r="S361" s="123"/>
      <c r="T361" s="123"/>
      <c r="U361" s="123"/>
      <c r="V361" s="123"/>
      <c r="X361" s="123"/>
    </row>
    <row r="362" spans="10:24" ht="15">
      <c r="J362" s="123"/>
      <c r="K362" s="123"/>
      <c r="L362" s="123"/>
      <c r="M362" s="123"/>
      <c r="N362" s="123"/>
      <c r="O362" s="123"/>
      <c r="P362" s="123"/>
      <c r="Q362" s="123"/>
      <c r="R362" s="123"/>
      <c r="S362" s="123"/>
      <c r="T362" s="123"/>
      <c r="U362" s="123"/>
      <c r="V362" s="123"/>
      <c r="X362" s="123"/>
    </row>
    <row r="363" spans="10:24" ht="15">
      <c r="J363" s="123"/>
      <c r="K363" s="123"/>
      <c r="L363" s="123"/>
      <c r="M363" s="123"/>
      <c r="N363" s="123"/>
      <c r="O363" s="123"/>
      <c r="P363" s="123"/>
      <c r="Q363" s="123"/>
      <c r="R363" s="123"/>
      <c r="S363" s="123"/>
      <c r="T363" s="123"/>
      <c r="U363" s="123"/>
      <c r="V363" s="123"/>
      <c r="X363" s="123"/>
    </row>
    <row r="364" spans="10:24" ht="15">
      <c r="J364" s="123"/>
      <c r="K364" s="123"/>
      <c r="L364" s="123"/>
      <c r="M364" s="123"/>
      <c r="N364" s="123"/>
      <c r="O364" s="123"/>
      <c r="P364" s="123"/>
      <c r="Q364" s="123"/>
      <c r="R364" s="123"/>
      <c r="S364" s="123"/>
      <c r="T364" s="123"/>
      <c r="U364" s="123"/>
      <c r="V364" s="123"/>
      <c r="X364" s="123"/>
    </row>
    <row r="365" spans="10:24" ht="15">
      <c r="J365" s="123"/>
      <c r="K365" s="123"/>
      <c r="L365" s="123"/>
      <c r="M365" s="123"/>
      <c r="N365" s="123"/>
      <c r="O365" s="123"/>
      <c r="P365" s="123"/>
      <c r="Q365" s="123"/>
      <c r="R365" s="123"/>
      <c r="S365" s="123"/>
      <c r="T365" s="123"/>
      <c r="U365" s="123"/>
      <c r="V365" s="123"/>
      <c r="X365" s="123"/>
    </row>
    <row r="366" spans="10:24" ht="15">
      <c r="J366" s="123"/>
      <c r="K366" s="123"/>
      <c r="L366" s="123"/>
      <c r="M366" s="123"/>
      <c r="N366" s="123"/>
      <c r="O366" s="123"/>
      <c r="P366" s="123"/>
      <c r="Q366" s="123"/>
      <c r="R366" s="123"/>
      <c r="S366" s="123"/>
      <c r="T366" s="123"/>
      <c r="U366" s="123"/>
      <c r="V366" s="123"/>
      <c r="X366" s="123"/>
    </row>
    <row r="367" spans="10:24" ht="15">
      <c r="J367" s="123"/>
      <c r="K367" s="123"/>
      <c r="L367" s="123"/>
      <c r="M367" s="123"/>
      <c r="N367" s="123"/>
      <c r="O367" s="123"/>
      <c r="P367" s="123"/>
      <c r="Q367" s="123"/>
      <c r="R367" s="123"/>
      <c r="S367" s="123"/>
      <c r="T367" s="123"/>
      <c r="U367" s="123"/>
      <c r="V367" s="123"/>
      <c r="X367" s="123"/>
    </row>
    <row r="368" spans="10:24" ht="15"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X368" s="123"/>
    </row>
    <row r="369" spans="10:24" ht="15">
      <c r="J369" s="123"/>
      <c r="K369" s="123"/>
      <c r="L369" s="123"/>
      <c r="M369" s="123"/>
      <c r="N369" s="123"/>
      <c r="O369" s="123"/>
      <c r="P369" s="123"/>
      <c r="Q369" s="123"/>
      <c r="R369" s="123"/>
      <c r="S369" s="123"/>
      <c r="T369" s="123"/>
      <c r="U369" s="123"/>
      <c r="V369" s="123"/>
      <c r="X369" s="123"/>
    </row>
    <row r="370" spans="10:24" ht="15">
      <c r="J370" s="123"/>
      <c r="K370" s="123"/>
      <c r="L370" s="123"/>
      <c r="M370" s="123"/>
      <c r="N370" s="123"/>
      <c r="O370" s="123"/>
      <c r="P370" s="123"/>
      <c r="Q370" s="123"/>
      <c r="R370" s="123"/>
      <c r="S370" s="123"/>
      <c r="T370" s="123"/>
      <c r="U370" s="123"/>
      <c r="V370" s="123"/>
      <c r="X370" s="123"/>
    </row>
    <row r="371" spans="10:24" ht="15">
      <c r="J371" s="123"/>
      <c r="K371" s="123"/>
      <c r="L371" s="123"/>
      <c r="M371" s="123"/>
      <c r="N371" s="123"/>
      <c r="O371" s="123"/>
      <c r="P371" s="123"/>
      <c r="Q371" s="123"/>
      <c r="R371" s="123"/>
      <c r="S371" s="123"/>
      <c r="T371" s="123"/>
      <c r="U371" s="123"/>
      <c r="V371" s="123"/>
      <c r="X371" s="123"/>
    </row>
    <row r="372" spans="10:24" ht="15">
      <c r="J372" s="123"/>
      <c r="K372" s="123"/>
      <c r="L372" s="123"/>
      <c r="M372" s="123"/>
      <c r="N372" s="123"/>
      <c r="O372" s="123"/>
      <c r="P372" s="123"/>
      <c r="Q372" s="123"/>
      <c r="R372" s="123"/>
      <c r="S372" s="123"/>
      <c r="T372" s="123"/>
      <c r="U372" s="123"/>
      <c r="V372" s="123"/>
      <c r="X372" s="123"/>
    </row>
    <row r="373" spans="10:24" ht="15">
      <c r="J373" s="123"/>
      <c r="K373" s="123"/>
      <c r="L373" s="123"/>
      <c r="M373" s="123"/>
      <c r="N373" s="123"/>
      <c r="O373" s="123"/>
      <c r="P373" s="123"/>
      <c r="Q373" s="123"/>
      <c r="R373" s="123"/>
      <c r="S373" s="123"/>
      <c r="T373" s="123"/>
      <c r="U373" s="123"/>
      <c r="V373" s="123"/>
      <c r="X373" s="123"/>
    </row>
    <row r="374" spans="10:24" ht="15">
      <c r="J374" s="123"/>
      <c r="K374" s="123"/>
      <c r="L374" s="123"/>
      <c r="M374" s="123"/>
      <c r="N374" s="123"/>
      <c r="O374" s="123"/>
      <c r="P374" s="123"/>
      <c r="Q374" s="123"/>
      <c r="R374" s="123"/>
      <c r="S374" s="123"/>
      <c r="T374" s="123"/>
      <c r="U374" s="123"/>
      <c r="V374" s="123"/>
      <c r="X374" s="123"/>
    </row>
    <row r="375" spans="10:24" ht="15"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3"/>
      <c r="U375" s="123"/>
      <c r="V375" s="123"/>
      <c r="X375" s="123"/>
    </row>
    <row r="376" spans="10:24" ht="15">
      <c r="J376" s="123"/>
      <c r="K376" s="123"/>
      <c r="L376" s="123"/>
      <c r="M376" s="123"/>
      <c r="N376" s="123"/>
      <c r="O376" s="123"/>
      <c r="P376" s="123"/>
      <c r="Q376" s="123"/>
      <c r="R376" s="123"/>
      <c r="S376" s="123"/>
      <c r="T376" s="123"/>
      <c r="U376" s="123"/>
      <c r="V376" s="123"/>
      <c r="X376" s="123"/>
    </row>
    <row r="377" spans="10:24" ht="15">
      <c r="J377" s="123"/>
      <c r="K377" s="123"/>
      <c r="L377" s="123"/>
      <c r="M377" s="123"/>
      <c r="N377" s="123"/>
      <c r="O377" s="123"/>
      <c r="P377" s="123"/>
      <c r="Q377" s="123"/>
      <c r="R377" s="123"/>
      <c r="S377" s="123"/>
      <c r="T377" s="123"/>
      <c r="U377" s="123"/>
      <c r="V377" s="123"/>
      <c r="X377" s="123"/>
    </row>
    <row r="378" spans="10:24" ht="15">
      <c r="J378" s="123"/>
      <c r="K378" s="123"/>
      <c r="L378" s="123"/>
      <c r="M378" s="123"/>
      <c r="N378" s="123"/>
      <c r="O378" s="123"/>
      <c r="P378" s="123"/>
      <c r="Q378" s="123"/>
      <c r="R378" s="123"/>
      <c r="S378" s="123"/>
      <c r="T378" s="123"/>
      <c r="U378" s="123"/>
      <c r="V378" s="123"/>
      <c r="X378" s="123"/>
    </row>
    <row r="379" spans="10:24" ht="15">
      <c r="J379" s="123"/>
      <c r="K379" s="123"/>
      <c r="L379" s="123"/>
      <c r="M379" s="123"/>
      <c r="N379" s="123"/>
      <c r="O379" s="123"/>
      <c r="P379" s="123"/>
      <c r="Q379" s="123"/>
      <c r="R379" s="123"/>
      <c r="S379" s="123"/>
      <c r="T379" s="123"/>
      <c r="U379" s="123"/>
      <c r="V379" s="123"/>
      <c r="X379" s="123"/>
    </row>
    <row r="380" spans="10:24" ht="15">
      <c r="J380" s="123"/>
      <c r="K380" s="123"/>
      <c r="L380" s="123"/>
      <c r="M380" s="123"/>
      <c r="N380" s="123"/>
      <c r="O380" s="123"/>
      <c r="P380" s="123"/>
      <c r="Q380" s="123"/>
      <c r="R380" s="123"/>
      <c r="S380" s="123"/>
      <c r="T380" s="123"/>
      <c r="U380" s="123"/>
      <c r="V380" s="123"/>
      <c r="X380" s="123"/>
    </row>
    <row r="381" spans="10:24" ht="15">
      <c r="J381" s="123"/>
      <c r="K381" s="123"/>
      <c r="L381" s="123"/>
      <c r="M381" s="123"/>
      <c r="N381" s="123"/>
      <c r="O381" s="123"/>
      <c r="P381" s="123"/>
      <c r="Q381" s="123"/>
      <c r="R381" s="123"/>
      <c r="S381" s="123"/>
      <c r="T381" s="123"/>
      <c r="U381" s="123"/>
      <c r="V381" s="123"/>
      <c r="X381" s="123"/>
    </row>
    <row r="382" spans="10:24" ht="15">
      <c r="J382" s="123"/>
      <c r="K382" s="123"/>
      <c r="L382" s="123"/>
      <c r="M382" s="123"/>
      <c r="N382" s="123"/>
      <c r="O382" s="123"/>
      <c r="P382" s="123"/>
      <c r="Q382" s="123"/>
      <c r="R382" s="123"/>
      <c r="S382" s="123"/>
      <c r="T382" s="123"/>
      <c r="U382" s="123"/>
      <c r="V382" s="123"/>
      <c r="X382" s="123"/>
    </row>
    <row r="383" spans="10:24" ht="15">
      <c r="J383" s="123"/>
      <c r="K383" s="123"/>
      <c r="L383" s="123"/>
      <c r="M383" s="123"/>
      <c r="N383" s="123"/>
      <c r="O383" s="123"/>
      <c r="P383" s="123"/>
      <c r="Q383" s="123"/>
      <c r="R383" s="123"/>
      <c r="S383" s="123"/>
      <c r="T383" s="123"/>
      <c r="U383" s="123"/>
      <c r="V383" s="123"/>
      <c r="X383" s="123"/>
    </row>
    <row r="384" spans="10:24" ht="15">
      <c r="J384" s="123"/>
      <c r="K384" s="123"/>
      <c r="L384" s="123"/>
      <c r="M384" s="123"/>
      <c r="N384" s="123"/>
      <c r="O384" s="123"/>
      <c r="P384" s="123"/>
      <c r="Q384" s="123"/>
      <c r="R384" s="123"/>
      <c r="S384" s="123"/>
      <c r="T384" s="123"/>
      <c r="U384" s="123"/>
      <c r="V384" s="123"/>
      <c r="X384" s="123"/>
    </row>
    <row r="385" spans="10:24" ht="15">
      <c r="J385" s="123"/>
      <c r="K385" s="123"/>
      <c r="L385" s="123"/>
      <c r="M385" s="123"/>
      <c r="N385" s="123"/>
      <c r="O385" s="123"/>
      <c r="P385" s="123"/>
      <c r="Q385" s="123"/>
      <c r="R385" s="123"/>
      <c r="S385" s="123"/>
      <c r="T385" s="123"/>
      <c r="U385" s="123"/>
      <c r="V385" s="123"/>
      <c r="X385" s="123"/>
    </row>
    <row r="386" spans="10:24" ht="15">
      <c r="J386" s="123"/>
      <c r="K386" s="123"/>
      <c r="L386" s="123"/>
      <c r="M386" s="123"/>
      <c r="N386" s="123"/>
      <c r="O386" s="123"/>
      <c r="P386" s="123"/>
      <c r="Q386" s="123"/>
      <c r="R386" s="123"/>
      <c r="S386" s="123"/>
      <c r="T386" s="123"/>
      <c r="U386" s="123"/>
      <c r="V386" s="123"/>
      <c r="X386" s="123"/>
    </row>
    <row r="387" spans="10:24" ht="15">
      <c r="J387" s="123"/>
      <c r="K387" s="123"/>
      <c r="L387" s="123"/>
      <c r="M387" s="123"/>
      <c r="N387" s="123"/>
      <c r="O387" s="123"/>
      <c r="P387" s="123"/>
      <c r="Q387" s="123"/>
      <c r="R387" s="123"/>
      <c r="S387" s="123"/>
      <c r="T387" s="123"/>
      <c r="U387" s="123"/>
      <c r="V387" s="123"/>
      <c r="X387" s="123"/>
    </row>
    <row r="388" spans="10:24" ht="15">
      <c r="J388" s="123"/>
      <c r="K388" s="123"/>
      <c r="L388" s="123"/>
      <c r="M388" s="123"/>
      <c r="N388" s="123"/>
      <c r="O388" s="123"/>
      <c r="P388" s="123"/>
      <c r="Q388" s="123"/>
      <c r="R388" s="123"/>
      <c r="S388" s="123"/>
      <c r="T388" s="123"/>
      <c r="U388" s="123"/>
      <c r="V388" s="123"/>
      <c r="X388" s="123"/>
    </row>
    <row r="389" spans="10:24" ht="15">
      <c r="J389" s="123"/>
      <c r="K389" s="123"/>
      <c r="L389" s="123"/>
      <c r="M389" s="123"/>
      <c r="N389" s="123"/>
      <c r="O389" s="123"/>
      <c r="P389" s="123"/>
      <c r="Q389" s="123"/>
      <c r="R389" s="123"/>
      <c r="S389" s="123"/>
      <c r="T389" s="123"/>
      <c r="U389" s="123"/>
      <c r="V389" s="123"/>
      <c r="X389" s="123"/>
    </row>
    <row r="390" spans="10:24" ht="15">
      <c r="J390" s="123"/>
      <c r="K390" s="123"/>
      <c r="L390" s="123"/>
      <c r="M390" s="123"/>
      <c r="N390" s="123"/>
      <c r="O390" s="123"/>
      <c r="P390" s="123"/>
      <c r="Q390" s="123"/>
      <c r="R390" s="123"/>
      <c r="S390" s="123"/>
      <c r="T390" s="123"/>
      <c r="U390" s="123"/>
      <c r="V390" s="123"/>
      <c r="X390" s="123"/>
    </row>
    <row r="391" spans="10:24" ht="15">
      <c r="J391" s="123"/>
      <c r="K391" s="123"/>
      <c r="L391" s="123"/>
      <c r="M391" s="123"/>
      <c r="N391" s="123"/>
      <c r="O391" s="123"/>
      <c r="P391" s="123"/>
      <c r="Q391" s="123"/>
      <c r="R391" s="123"/>
      <c r="S391" s="123"/>
      <c r="T391" s="123"/>
      <c r="U391" s="123"/>
      <c r="V391" s="123"/>
      <c r="X391" s="123"/>
    </row>
    <row r="392" spans="10:24" ht="15">
      <c r="J392" s="123"/>
      <c r="K392" s="123"/>
      <c r="L392" s="123"/>
      <c r="M392" s="123"/>
      <c r="N392" s="123"/>
      <c r="O392" s="123"/>
      <c r="P392" s="123"/>
      <c r="Q392" s="123"/>
      <c r="R392" s="123"/>
      <c r="S392" s="123"/>
      <c r="T392" s="123"/>
      <c r="U392" s="123"/>
      <c r="V392" s="123"/>
      <c r="X392" s="123"/>
    </row>
    <row r="393" spans="10:24" ht="15">
      <c r="J393" s="123"/>
      <c r="K393" s="123"/>
      <c r="L393" s="123"/>
      <c r="M393" s="123"/>
      <c r="N393" s="123"/>
      <c r="O393" s="123"/>
      <c r="P393" s="123"/>
      <c r="Q393" s="123"/>
      <c r="R393" s="123"/>
      <c r="S393" s="123"/>
      <c r="T393" s="123"/>
      <c r="U393" s="123"/>
      <c r="V393" s="123"/>
      <c r="X393" s="123"/>
    </row>
    <row r="394" spans="10:24" ht="15">
      <c r="J394" s="123"/>
      <c r="K394" s="123"/>
      <c r="L394" s="123"/>
      <c r="M394" s="123"/>
      <c r="N394" s="123"/>
      <c r="O394" s="123"/>
      <c r="P394" s="123"/>
      <c r="Q394" s="123"/>
      <c r="R394" s="123"/>
      <c r="S394" s="123"/>
      <c r="T394" s="123"/>
      <c r="U394" s="123"/>
      <c r="V394" s="123"/>
      <c r="X394" s="123"/>
    </row>
    <row r="395" spans="10:24" ht="15">
      <c r="J395" s="123"/>
      <c r="K395" s="123"/>
      <c r="L395" s="123"/>
      <c r="M395" s="123"/>
      <c r="N395" s="123"/>
      <c r="O395" s="123"/>
      <c r="P395" s="123"/>
      <c r="Q395" s="123"/>
      <c r="R395" s="123"/>
      <c r="S395" s="123"/>
      <c r="T395" s="123"/>
      <c r="U395" s="123"/>
      <c r="V395" s="123"/>
      <c r="X395" s="123"/>
    </row>
    <row r="396" spans="10:24" ht="15">
      <c r="J396" s="123"/>
      <c r="K396" s="123"/>
      <c r="L396" s="123"/>
      <c r="M396" s="123"/>
      <c r="N396" s="123"/>
      <c r="O396" s="123"/>
      <c r="P396" s="123"/>
      <c r="Q396" s="123"/>
      <c r="R396" s="123"/>
      <c r="S396" s="123"/>
      <c r="T396" s="123"/>
      <c r="U396" s="123"/>
      <c r="V396" s="123"/>
      <c r="X396" s="123"/>
    </row>
    <row r="397" spans="10:24" ht="15">
      <c r="J397" s="123"/>
      <c r="K397" s="123"/>
      <c r="L397" s="123"/>
      <c r="M397" s="123"/>
      <c r="N397" s="123"/>
      <c r="O397" s="123"/>
      <c r="P397" s="123"/>
      <c r="Q397" s="123"/>
      <c r="R397" s="123"/>
      <c r="S397" s="123"/>
      <c r="T397" s="123"/>
      <c r="U397" s="123"/>
      <c r="V397" s="123"/>
      <c r="X397" s="123"/>
    </row>
    <row r="398" spans="10:24" ht="15">
      <c r="J398" s="123"/>
      <c r="K398" s="123"/>
      <c r="L398" s="123"/>
      <c r="M398" s="123"/>
      <c r="N398" s="123"/>
      <c r="O398" s="123"/>
      <c r="P398" s="123"/>
      <c r="Q398" s="123"/>
      <c r="R398" s="123"/>
      <c r="S398" s="123"/>
      <c r="T398" s="123"/>
      <c r="U398" s="123"/>
      <c r="V398" s="123"/>
      <c r="X398" s="123"/>
    </row>
    <row r="399" spans="10:24" ht="15">
      <c r="J399" s="123"/>
      <c r="K399" s="123"/>
      <c r="L399" s="123"/>
      <c r="M399" s="123"/>
      <c r="N399" s="123"/>
      <c r="O399" s="123"/>
      <c r="P399" s="123"/>
      <c r="Q399" s="123"/>
      <c r="R399" s="123"/>
      <c r="S399" s="123"/>
      <c r="T399" s="123"/>
      <c r="U399" s="123"/>
      <c r="V399" s="123"/>
      <c r="X399" s="123"/>
    </row>
    <row r="400" spans="10:24" ht="15">
      <c r="J400" s="123"/>
      <c r="K400" s="123"/>
      <c r="L400" s="123"/>
      <c r="M400" s="123"/>
      <c r="N400" s="123"/>
      <c r="O400" s="123"/>
      <c r="P400" s="123"/>
      <c r="Q400" s="123"/>
      <c r="R400" s="123"/>
      <c r="S400" s="123"/>
      <c r="T400" s="123"/>
      <c r="U400" s="123"/>
      <c r="V400" s="123"/>
      <c r="X400" s="123"/>
    </row>
    <row r="401" spans="10:24" ht="15">
      <c r="J401" s="123"/>
      <c r="K401" s="123"/>
      <c r="L401" s="123"/>
      <c r="M401" s="123"/>
      <c r="N401" s="123"/>
      <c r="O401" s="123"/>
      <c r="P401" s="123"/>
      <c r="Q401" s="123"/>
      <c r="R401" s="123"/>
      <c r="S401" s="123"/>
      <c r="T401" s="123"/>
      <c r="U401" s="123"/>
      <c r="V401" s="123"/>
      <c r="X401" s="123"/>
    </row>
    <row r="402" spans="10:24" ht="15">
      <c r="J402" s="123"/>
      <c r="K402" s="123"/>
      <c r="L402" s="123"/>
      <c r="M402" s="123"/>
      <c r="N402" s="123"/>
      <c r="O402" s="123"/>
      <c r="P402" s="123"/>
      <c r="Q402" s="123"/>
      <c r="R402" s="123"/>
      <c r="S402" s="123"/>
      <c r="T402" s="123"/>
      <c r="U402" s="123"/>
      <c r="V402" s="123"/>
      <c r="X402" s="123"/>
    </row>
    <row r="403" spans="10:24" ht="15">
      <c r="J403" s="123"/>
      <c r="K403" s="123"/>
      <c r="L403" s="123"/>
      <c r="M403" s="123"/>
      <c r="N403" s="123"/>
      <c r="O403" s="123"/>
      <c r="P403" s="123"/>
      <c r="Q403" s="123"/>
      <c r="R403" s="123"/>
      <c r="S403" s="123"/>
      <c r="T403" s="123"/>
      <c r="U403" s="123"/>
      <c r="V403" s="123"/>
      <c r="X403" s="123"/>
    </row>
    <row r="404" spans="10:24" ht="15">
      <c r="J404" s="123"/>
      <c r="K404" s="123"/>
      <c r="L404" s="123"/>
      <c r="M404" s="123"/>
      <c r="N404" s="123"/>
      <c r="O404" s="123"/>
      <c r="P404" s="123"/>
      <c r="Q404" s="123"/>
      <c r="R404" s="123"/>
      <c r="S404" s="123"/>
      <c r="T404" s="123"/>
      <c r="U404" s="123"/>
      <c r="V404" s="123"/>
      <c r="X404" s="123"/>
    </row>
    <row r="405" spans="10:24" ht="15">
      <c r="J405" s="123"/>
      <c r="K405" s="123"/>
      <c r="L405" s="123"/>
      <c r="M405" s="123"/>
      <c r="N405" s="123"/>
      <c r="O405" s="123"/>
      <c r="P405" s="123"/>
      <c r="Q405" s="123"/>
      <c r="R405" s="123"/>
      <c r="S405" s="123"/>
      <c r="T405" s="123"/>
      <c r="U405" s="123"/>
      <c r="V405" s="123"/>
      <c r="X405" s="123"/>
    </row>
    <row r="406" spans="10:24" ht="15">
      <c r="J406" s="123"/>
      <c r="K406" s="123"/>
      <c r="L406" s="123"/>
      <c r="M406" s="123"/>
      <c r="N406" s="123"/>
      <c r="O406" s="123"/>
      <c r="P406" s="123"/>
      <c r="Q406" s="123"/>
      <c r="R406" s="123"/>
      <c r="S406" s="123"/>
      <c r="T406" s="123"/>
      <c r="U406" s="123"/>
      <c r="V406" s="123"/>
      <c r="X406" s="123"/>
    </row>
    <row r="407" spans="10:24" ht="15">
      <c r="J407" s="123"/>
      <c r="K407" s="123"/>
      <c r="L407" s="123"/>
      <c r="M407" s="123"/>
      <c r="N407" s="123"/>
      <c r="O407" s="123"/>
      <c r="P407" s="123"/>
      <c r="Q407" s="123"/>
      <c r="R407" s="123"/>
      <c r="S407" s="123"/>
      <c r="T407" s="123"/>
      <c r="U407" s="123"/>
      <c r="V407" s="123"/>
      <c r="X407" s="123"/>
    </row>
    <row r="408" spans="10:24" ht="15"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X408" s="123"/>
    </row>
    <row r="409" spans="10:24" ht="15">
      <c r="J409" s="123"/>
      <c r="K409" s="123"/>
      <c r="L409" s="123"/>
      <c r="M409" s="123"/>
      <c r="N409" s="123"/>
      <c r="O409" s="123"/>
      <c r="P409" s="123"/>
      <c r="Q409" s="123"/>
      <c r="R409" s="123"/>
      <c r="S409" s="123"/>
      <c r="T409" s="123"/>
      <c r="U409" s="123"/>
      <c r="V409" s="123"/>
      <c r="X409" s="123"/>
    </row>
    <row r="410" spans="10:24" ht="15">
      <c r="J410" s="123"/>
      <c r="K410" s="123"/>
      <c r="L410" s="123"/>
      <c r="M410" s="123"/>
      <c r="N410" s="123"/>
      <c r="O410" s="123"/>
      <c r="P410" s="123"/>
      <c r="Q410" s="123"/>
      <c r="R410" s="123"/>
      <c r="S410" s="123"/>
      <c r="T410" s="123"/>
      <c r="U410" s="123"/>
      <c r="V410" s="123"/>
      <c r="X410" s="123"/>
    </row>
    <row r="411" spans="10:24" ht="15">
      <c r="J411" s="123"/>
      <c r="K411" s="123"/>
      <c r="L411" s="123"/>
      <c r="M411" s="123"/>
      <c r="N411" s="123"/>
      <c r="O411" s="123"/>
      <c r="P411" s="123"/>
      <c r="Q411" s="123"/>
      <c r="R411" s="123"/>
      <c r="S411" s="123"/>
      <c r="T411" s="123"/>
      <c r="U411" s="123"/>
      <c r="V411" s="123"/>
      <c r="X411" s="123"/>
    </row>
    <row r="412" spans="10:24" ht="15">
      <c r="J412" s="123"/>
      <c r="K412" s="123"/>
      <c r="L412" s="123"/>
      <c r="M412" s="123"/>
      <c r="N412" s="123"/>
      <c r="O412" s="123"/>
      <c r="P412" s="123"/>
      <c r="Q412" s="123"/>
      <c r="R412" s="123"/>
      <c r="S412" s="123"/>
      <c r="T412" s="123"/>
      <c r="U412" s="123"/>
      <c r="V412" s="123"/>
      <c r="X412" s="123"/>
    </row>
    <row r="413" spans="10:24" ht="15">
      <c r="J413" s="123"/>
      <c r="K413" s="123"/>
      <c r="L413" s="123"/>
      <c r="M413" s="123"/>
      <c r="N413" s="123"/>
      <c r="O413" s="123"/>
      <c r="P413" s="123"/>
      <c r="Q413" s="123"/>
      <c r="R413" s="123"/>
      <c r="S413" s="123"/>
      <c r="T413" s="123"/>
      <c r="U413" s="123"/>
      <c r="V413" s="123"/>
      <c r="X413" s="123"/>
    </row>
    <row r="414" spans="10:24" ht="15">
      <c r="J414" s="123"/>
      <c r="K414" s="123"/>
      <c r="L414" s="123"/>
      <c r="M414" s="123"/>
      <c r="N414" s="123"/>
      <c r="O414" s="123"/>
      <c r="P414" s="123"/>
      <c r="Q414" s="123"/>
      <c r="R414" s="123"/>
      <c r="S414" s="123"/>
      <c r="T414" s="123"/>
      <c r="U414" s="123"/>
      <c r="V414" s="123"/>
      <c r="X414" s="123"/>
    </row>
    <row r="415" spans="10:24" ht="15">
      <c r="J415" s="123"/>
      <c r="K415" s="123"/>
      <c r="L415" s="123"/>
      <c r="M415" s="123"/>
      <c r="N415" s="123"/>
      <c r="O415" s="123"/>
      <c r="P415" s="123"/>
      <c r="Q415" s="123"/>
      <c r="R415" s="123"/>
      <c r="S415" s="123"/>
      <c r="T415" s="123"/>
      <c r="U415" s="123"/>
      <c r="V415" s="123"/>
      <c r="X415" s="123"/>
    </row>
    <row r="416" spans="10:24" ht="15">
      <c r="J416" s="123"/>
      <c r="K416" s="123"/>
      <c r="L416" s="123"/>
      <c r="M416" s="123"/>
      <c r="N416" s="123"/>
      <c r="O416" s="123"/>
      <c r="P416" s="123"/>
      <c r="Q416" s="123"/>
      <c r="R416" s="123"/>
      <c r="S416" s="123"/>
      <c r="T416" s="123"/>
      <c r="U416" s="123"/>
      <c r="V416" s="123"/>
      <c r="X416" s="123"/>
    </row>
    <row r="417" spans="10:24" ht="15">
      <c r="J417" s="123"/>
      <c r="K417" s="123"/>
      <c r="L417" s="123"/>
      <c r="M417" s="123"/>
      <c r="N417" s="123"/>
      <c r="O417" s="123"/>
      <c r="P417" s="123"/>
      <c r="Q417" s="123"/>
      <c r="R417" s="123"/>
      <c r="S417" s="123"/>
      <c r="T417" s="123"/>
      <c r="U417" s="123"/>
      <c r="V417" s="123"/>
      <c r="X417" s="123"/>
    </row>
    <row r="418" spans="10:24" ht="15">
      <c r="J418" s="123"/>
      <c r="K418" s="123"/>
      <c r="L418" s="123"/>
      <c r="M418" s="123"/>
      <c r="N418" s="123"/>
      <c r="O418" s="123"/>
      <c r="P418" s="123"/>
      <c r="Q418" s="123"/>
      <c r="R418" s="123"/>
      <c r="S418" s="123"/>
      <c r="T418" s="123"/>
      <c r="U418" s="123"/>
      <c r="V418" s="123"/>
      <c r="X418" s="123"/>
    </row>
    <row r="419" spans="10:24" ht="15">
      <c r="J419" s="123"/>
      <c r="K419" s="123"/>
      <c r="L419" s="123"/>
      <c r="M419" s="123"/>
      <c r="N419" s="123"/>
      <c r="O419" s="123"/>
      <c r="P419" s="123"/>
      <c r="Q419" s="123"/>
      <c r="R419" s="123"/>
      <c r="S419" s="123"/>
      <c r="T419" s="123"/>
      <c r="U419" s="123"/>
      <c r="V419" s="123"/>
      <c r="X419" s="123"/>
    </row>
    <row r="420" spans="10:24" ht="15">
      <c r="J420" s="123"/>
      <c r="K420" s="123"/>
      <c r="L420" s="123"/>
      <c r="M420" s="123"/>
      <c r="N420" s="123"/>
      <c r="O420" s="123"/>
      <c r="P420" s="123"/>
      <c r="Q420" s="123"/>
      <c r="R420" s="123"/>
      <c r="S420" s="123"/>
      <c r="T420" s="123"/>
      <c r="U420" s="123"/>
      <c r="V420" s="123"/>
      <c r="X420" s="123"/>
    </row>
    <row r="421" spans="10:24" ht="15">
      <c r="J421" s="123"/>
      <c r="K421" s="123"/>
      <c r="L421" s="123"/>
      <c r="M421" s="123"/>
      <c r="N421" s="123"/>
      <c r="O421" s="123"/>
      <c r="P421" s="123"/>
      <c r="Q421" s="123"/>
      <c r="R421" s="123"/>
      <c r="S421" s="123"/>
      <c r="T421" s="123"/>
      <c r="U421" s="123"/>
      <c r="V421" s="123"/>
      <c r="X421" s="123"/>
    </row>
    <row r="422" spans="10:24" ht="15">
      <c r="J422" s="123"/>
      <c r="K422" s="123"/>
      <c r="L422" s="123"/>
      <c r="M422" s="123"/>
      <c r="N422" s="123"/>
      <c r="O422" s="123"/>
      <c r="P422" s="123"/>
      <c r="Q422" s="123"/>
      <c r="R422" s="123"/>
      <c r="S422" s="123"/>
      <c r="T422" s="123"/>
      <c r="U422" s="123"/>
      <c r="V422" s="123"/>
      <c r="X422" s="123"/>
    </row>
    <row r="423" spans="10:24" ht="15">
      <c r="J423" s="123"/>
      <c r="K423" s="123"/>
      <c r="L423" s="123"/>
      <c r="M423" s="123"/>
      <c r="N423" s="123"/>
      <c r="O423" s="123"/>
      <c r="P423" s="123"/>
      <c r="Q423" s="123"/>
      <c r="R423" s="123"/>
      <c r="S423" s="123"/>
      <c r="T423" s="123"/>
      <c r="U423" s="123"/>
      <c r="V423" s="123"/>
      <c r="X423" s="123"/>
    </row>
    <row r="424" spans="10:24" ht="15">
      <c r="J424" s="123"/>
      <c r="K424" s="123"/>
      <c r="L424" s="123"/>
      <c r="M424" s="123"/>
      <c r="N424" s="123"/>
      <c r="O424" s="123"/>
      <c r="P424" s="123"/>
      <c r="Q424" s="123"/>
      <c r="R424" s="123"/>
      <c r="S424" s="123"/>
      <c r="T424" s="123"/>
      <c r="U424" s="123"/>
      <c r="V424" s="123"/>
      <c r="X424" s="123"/>
    </row>
    <row r="425" spans="10:24" ht="15">
      <c r="J425" s="123"/>
      <c r="K425" s="123"/>
      <c r="L425" s="123"/>
      <c r="M425" s="123"/>
      <c r="N425" s="123"/>
      <c r="O425" s="123"/>
      <c r="P425" s="123"/>
      <c r="Q425" s="123"/>
      <c r="R425" s="123"/>
      <c r="S425" s="123"/>
      <c r="T425" s="123"/>
      <c r="U425" s="123"/>
      <c r="V425" s="123"/>
      <c r="X425" s="123"/>
    </row>
    <row r="426" spans="10:24" ht="15">
      <c r="J426" s="123"/>
      <c r="K426" s="123"/>
      <c r="L426" s="123"/>
      <c r="M426" s="123"/>
      <c r="N426" s="123"/>
      <c r="O426" s="123"/>
      <c r="P426" s="123"/>
      <c r="Q426" s="123"/>
      <c r="R426" s="123"/>
      <c r="S426" s="123"/>
      <c r="T426" s="123"/>
      <c r="U426" s="123"/>
      <c r="V426" s="123"/>
      <c r="X426" s="123"/>
    </row>
    <row r="427" spans="10:24" ht="15">
      <c r="J427" s="123"/>
      <c r="K427" s="123"/>
      <c r="L427" s="123"/>
      <c r="M427" s="123"/>
      <c r="N427" s="123"/>
      <c r="O427" s="123"/>
      <c r="P427" s="123"/>
      <c r="Q427" s="123"/>
      <c r="R427" s="123"/>
      <c r="S427" s="123"/>
      <c r="T427" s="123"/>
      <c r="U427" s="123"/>
      <c r="V427" s="123"/>
      <c r="X427" s="123"/>
    </row>
    <row r="428" spans="10:24" ht="15">
      <c r="J428" s="123"/>
      <c r="K428" s="123"/>
      <c r="L428" s="123"/>
      <c r="M428" s="123"/>
      <c r="N428" s="123"/>
      <c r="O428" s="123"/>
      <c r="P428" s="123"/>
      <c r="Q428" s="123"/>
      <c r="R428" s="123"/>
      <c r="S428" s="123"/>
      <c r="T428" s="123"/>
      <c r="U428" s="123"/>
      <c r="V428" s="123"/>
      <c r="X428" s="123"/>
    </row>
    <row r="429" spans="10:24" ht="15">
      <c r="J429" s="123"/>
      <c r="K429" s="123"/>
      <c r="L429" s="123"/>
      <c r="M429" s="123"/>
      <c r="N429" s="123"/>
      <c r="O429" s="123"/>
      <c r="P429" s="123"/>
      <c r="Q429" s="123"/>
      <c r="R429" s="123"/>
      <c r="S429" s="123"/>
      <c r="T429" s="123"/>
      <c r="U429" s="123"/>
      <c r="V429" s="123"/>
      <c r="X429" s="123"/>
    </row>
    <row r="430" spans="10:24" ht="15">
      <c r="J430" s="123"/>
      <c r="K430" s="123"/>
      <c r="L430" s="123"/>
      <c r="M430" s="123"/>
      <c r="N430" s="123"/>
      <c r="O430" s="123"/>
      <c r="P430" s="123"/>
      <c r="Q430" s="123"/>
      <c r="R430" s="123"/>
      <c r="S430" s="123"/>
      <c r="T430" s="123"/>
      <c r="U430" s="123"/>
      <c r="V430" s="123"/>
      <c r="X430" s="123"/>
    </row>
    <row r="431" spans="10:24" ht="15">
      <c r="J431" s="123"/>
      <c r="K431" s="123"/>
      <c r="L431" s="123"/>
      <c r="M431" s="123"/>
      <c r="N431" s="123"/>
      <c r="O431" s="123"/>
      <c r="P431" s="123"/>
      <c r="Q431" s="123"/>
      <c r="R431" s="123"/>
      <c r="S431" s="123"/>
      <c r="T431" s="123"/>
      <c r="U431" s="123"/>
      <c r="V431" s="123"/>
      <c r="X431" s="123"/>
    </row>
    <row r="432" spans="10:24" ht="15">
      <c r="J432" s="123"/>
      <c r="K432" s="123"/>
      <c r="L432" s="123"/>
      <c r="M432" s="123"/>
      <c r="N432" s="123"/>
      <c r="O432" s="123"/>
      <c r="P432" s="123"/>
      <c r="Q432" s="123"/>
      <c r="R432" s="123"/>
      <c r="S432" s="123"/>
      <c r="T432" s="123"/>
      <c r="U432" s="123"/>
      <c r="V432" s="123"/>
      <c r="X432" s="123"/>
    </row>
    <row r="433" spans="10:24" ht="15">
      <c r="J433" s="123"/>
      <c r="K433" s="123"/>
      <c r="L433" s="123"/>
      <c r="M433" s="123"/>
      <c r="N433" s="123"/>
      <c r="O433" s="123"/>
      <c r="P433" s="123"/>
      <c r="Q433" s="123"/>
      <c r="R433" s="123"/>
      <c r="S433" s="123"/>
      <c r="T433" s="123"/>
      <c r="U433" s="123"/>
      <c r="V433" s="123"/>
      <c r="X433" s="123"/>
    </row>
    <row r="434" spans="10:24" ht="15">
      <c r="J434" s="123"/>
      <c r="K434" s="123"/>
      <c r="L434" s="123"/>
      <c r="M434" s="123"/>
      <c r="N434" s="123"/>
      <c r="O434" s="123"/>
      <c r="P434" s="123"/>
      <c r="Q434" s="123"/>
      <c r="R434" s="123"/>
      <c r="S434" s="123"/>
      <c r="T434" s="123"/>
      <c r="U434" s="123"/>
      <c r="V434" s="123"/>
      <c r="X434" s="123"/>
    </row>
    <row r="435" spans="10:24" ht="15">
      <c r="J435" s="123"/>
      <c r="K435" s="123"/>
      <c r="L435" s="123"/>
      <c r="M435" s="123"/>
      <c r="N435" s="123"/>
      <c r="O435" s="123"/>
      <c r="P435" s="123"/>
      <c r="Q435" s="123"/>
      <c r="R435" s="123"/>
      <c r="S435" s="123"/>
      <c r="T435" s="123"/>
      <c r="U435" s="123"/>
      <c r="V435" s="123"/>
      <c r="X435" s="123"/>
    </row>
    <row r="436" spans="10:24" ht="15">
      <c r="J436" s="123"/>
      <c r="K436" s="123"/>
      <c r="L436" s="123"/>
      <c r="M436" s="123"/>
      <c r="N436" s="123"/>
      <c r="O436" s="123"/>
      <c r="P436" s="123"/>
      <c r="Q436" s="123"/>
      <c r="R436" s="123"/>
      <c r="S436" s="123"/>
      <c r="T436" s="123"/>
      <c r="U436" s="123"/>
      <c r="V436" s="123"/>
      <c r="X436" s="123"/>
    </row>
    <row r="437" spans="10:24" ht="15">
      <c r="J437" s="123"/>
      <c r="K437" s="123"/>
      <c r="L437" s="123"/>
      <c r="M437" s="123"/>
      <c r="N437" s="123"/>
      <c r="O437" s="123"/>
      <c r="P437" s="123"/>
      <c r="Q437" s="123"/>
      <c r="R437" s="123"/>
      <c r="S437" s="123"/>
      <c r="T437" s="123"/>
      <c r="U437" s="123"/>
      <c r="V437" s="123"/>
      <c r="X437" s="123"/>
    </row>
    <row r="438" spans="10:24" ht="15">
      <c r="J438" s="123"/>
      <c r="K438" s="123"/>
      <c r="L438" s="123"/>
      <c r="M438" s="123"/>
      <c r="N438" s="123"/>
      <c r="O438" s="123"/>
      <c r="P438" s="123"/>
      <c r="Q438" s="123"/>
      <c r="R438" s="123"/>
      <c r="S438" s="123"/>
      <c r="T438" s="123"/>
      <c r="U438" s="123"/>
      <c r="V438" s="123"/>
      <c r="X438" s="123"/>
    </row>
    <row r="439" spans="10:24" ht="15">
      <c r="J439" s="123"/>
      <c r="K439" s="123"/>
      <c r="L439" s="123"/>
      <c r="M439" s="123"/>
      <c r="N439" s="123"/>
      <c r="O439" s="123"/>
      <c r="P439" s="123"/>
      <c r="Q439" s="123"/>
      <c r="R439" s="123"/>
      <c r="S439" s="123"/>
      <c r="T439" s="123"/>
      <c r="U439" s="123"/>
      <c r="V439" s="123"/>
      <c r="X439" s="123"/>
    </row>
    <row r="440" spans="10:24" ht="15">
      <c r="J440" s="123"/>
      <c r="K440" s="123"/>
      <c r="L440" s="123"/>
      <c r="M440" s="123"/>
      <c r="N440" s="123"/>
      <c r="O440" s="123"/>
      <c r="P440" s="123"/>
      <c r="Q440" s="123"/>
      <c r="R440" s="123"/>
      <c r="S440" s="123"/>
      <c r="T440" s="123"/>
      <c r="U440" s="123"/>
      <c r="V440" s="123"/>
      <c r="X440" s="123"/>
    </row>
    <row r="441" spans="10:24" ht="15">
      <c r="J441" s="123"/>
      <c r="K441" s="123"/>
      <c r="L441" s="123"/>
      <c r="M441" s="123"/>
      <c r="N441" s="123"/>
      <c r="O441" s="123"/>
      <c r="P441" s="123"/>
      <c r="Q441" s="123"/>
      <c r="R441" s="123"/>
      <c r="S441" s="123"/>
      <c r="T441" s="123"/>
      <c r="U441" s="123"/>
      <c r="V441" s="123"/>
      <c r="X441" s="123"/>
    </row>
    <row r="442" spans="10:24" ht="15">
      <c r="J442" s="123"/>
      <c r="K442" s="123"/>
      <c r="L442" s="123"/>
      <c r="M442" s="123"/>
      <c r="N442" s="123"/>
      <c r="O442" s="123"/>
      <c r="P442" s="123"/>
      <c r="Q442" s="123"/>
      <c r="R442" s="123"/>
      <c r="S442" s="123"/>
      <c r="T442" s="123"/>
      <c r="U442" s="123"/>
      <c r="V442" s="123"/>
      <c r="X442" s="123"/>
    </row>
    <row r="443" spans="10:24" ht="15">
      <c r="J443" s="123"/>
      <c r="K443" s="123"/>
      <c r="L443" s="123"/>
      <c r="M443" s="123"/>
      <c r="N443" s="123"/>
      <c r="O443" s="123"/>
      <c r="P443" s="123"/>
      <c r="Q443" s="123"/>
      <c r="R443" s="123"/>
      <c r="S443" s="123"/>
      <c r="T443" s="123"/>
      <c r="U443" s="123"/>
      <c r="V443" s="123"/>
      <c r="X443" s="123"/>
    </row>
    <row r="444" spans="10:24" ht="15">
      <c r="J444" s="123"/>
      <c r="K444" s="123"/>
      <c r="L444" s="123"/>
      <c r="M444" s="123"/>
      <c r="N444" s="123"/>
      <c r="O444" s="123"/>
      <c r="P444" s="123"/>
      <c r="Q444" s="123"/>
      <c r="R444" s="123"/>
      <c r="S444" s="123"/>
      <c r="T444" s="123"/>
      <c r="U444" s="123"/>
      <c r="V444" s="123"/>
      <c r="X444" s="123"/>
    </row>
    <row r="445" spans="10:24" ht="15">
      <c r="J445" s="123"/>
      <c r="K445" s="123"/>
      <c r="L445" s="123"/>
      <c r="M445" s="123"/>
      <c r="N445" s="123"/>
      <c r="O445" s="123"/>
      <c r="P445" s="123"/>
      <c r="Q445" s="123"/>
      <c r="R445" s="123"/>
      <c r="S445" s="123"/>
      <c r="T445" s="123"/>
      <c r="U445" s="123"/>
      <c r="V445" s="123"/>
      <c r="X445" s="123"/>
    </row>
    <row r="446" spans="10:24" ht="15">
      <c r="J446" s="123"/>
      <c r="K446" s="123"/>
      <c r="L446" s="123"/>
      <c r="M446" s="123"/>
      <c r="N446" s="123"/>
      <c r="O446" s="123"/>
      <c r="P446" s="123"/>
      <c r="Q446" s="123"/>
      <c r="R446" s="123"/>
      <c r="S446" s="123"/>
      <c r="T446" s="123"/>
      <c r="U446" s="123"/>
      <c r="V446" s="123"/>
      <c r="X446" s="123"/>
    </row>
    <row r="447" spans="10:24" ht="15">
      <c r="J447" s="123"/>
      <c r="K447" s="123"/>
      <c r="L447" s="123"/>
      <c r="M447" s="123"/>
      <c r="N447" s="123"/>
      <c r="O447" s="123"/>
      <c r="P447" s="123"/>
      <c r="Q447" s="123"/>
      <c r="R447" s="123"/>
      <c r="S447" s="123"/>
      <c r="T447" s="123"/>
      <c r="U447" s="123"/>
      <c r="V447" s="123"/>
      <c r="X447" s="123"/>
    </row>
    <row r="448" spans="10:24" ht="15"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X448" s="123"/>
    </row>
    <row r="449" spans="10:24" ht="15">
      <c r="J449" s="123"/>
      <c r="K449" s="123"/>
      <c r="L449" s="123"/>
      <c r="M449" s="123"/>
      <c r="N449" s="123"/>
      <c r="O449" s="123"/>
      <c r="P449" s="123"/>
      <c r="Q449" s="123"/>
      <c r="R449" s="123"/>
      <c r="S449" s="123"/>
      <c r="T449" s="123"/>
      <c r="U449" s="123"/>
      <c r="V449" s="123"/>
      <c r="X449" s="123"/>
    </row>
    <row r="450" spans="10:24" ht="15">
      <c r="J450" s="123"/>
      <c r="K450" s="123"/>
      <c r="L450" s="123"/>
      <c r="M450" s="123"/>
      <c r="N450" s="123"/>
      <c r="O450" s="123"/>
      <c r="P450" s="123"/>
      <c r="Q450" s="123"/>
      <c r="R450" s="123"/>
      <c r="S450" s="123"/>
      <c r="T450" s="123"/>
      <c r="U450" s="123"/>
      <c r="V450" s="123"/>
      <c r="X450" s="123"/>
    </row>
    <row r="451" spans="10:24" ht="15">
      <c r="J451" s="123"/>
      <c r="K451" s="123"/>
      <c r="L451" s="123"/>
      <c r="M451" s="123"/>
      <c r="N451" s="123"/>
      <c r="O451" s="123"/>
      <c r="P451" s="123"/>
      <c r="Q451" s="123"/>
      <c r="R451" s="123"/>
      <c r="S451" s="123"/>
      <c r="T451" s="123"/>
      <c r="U451" s="123"/>
      <c r="V451" s="123"/>
      <c r="X451" s="123"/>
    </row>
    <row r="452" spans="10:24" ht="15">
      <c r="J452" s="123"/>
      <c r="K452" s="123"/>
      <c r="L452" s="123"/>
      <c r="M452" s="123"/>
      <c r="N452" s="123"/>
      <c r="O452" s="123"/>
      <c r="P452" s="123"/>
      <c r="Q452" s="123"/>
      <c r="R452" s="123"/>
      <c r="S452" s="123"/>
      <c r="T452" s="123"/>
      <c r="U452" s="123"/>
      <c r="V452" s="123"/>
      <c r="X452" s="123"/>
    </row>
    <row r="453" spans="10:24" ht="15">
      <c r="J453" s="123"/>
      <c r="K453" s="123"/>
      <c r="L453" s="123"/>
      <c r="M453" s="123"/>
      <c r="N453" s="123"/>
      <c r="O453" s="123"/>
      <c r="P453" s="123"/>
      <c r="Q453" s="123"/>
      <c r="R453" s="123"/>
      <c r="S453" s="123"/>
      <c r="T453" s="123"/>
      <c r="U453" s="123"/>
      <c r="V453" s="123"/>
      <c r="X453" s="123"/>
    </row>
    <row r="454" spans="10:24" ht="15">
      <c r="J454" s="123"/>
      <c r="K454" s="123"/>
      <c r="L454" s="123"/>
      <c r="M454" s="123"/>
      <c r="N454" s="123"/>
      <c r="O454" s="123"/>
      <c r="P454" s="123"/>
      <c r="Q454" s="123"/>
      <c r="R454" s="123"/>
      <c r="S454" s="123"/>
      <c r="T454" s="123"/>
      <c r="U454" s="123"/>
      <c r="V454" s="123"/>
      <c r="X454" s="123"/>
    </row>
    <row r="455" spans="10:24" ht="15">
      <c r="J455" s="123"/>
      <c r="K455" s="123"/>
      <c r="L455" s="123"/>
      <c r="M455" s="123"/>
      <c r="N455" s="123"/>
      <c r="O455" s="123"/>
      <c r="P455" s="123"/>
      <c r="Q455" s="123"/>
      <c r="R455" s="123"/>
      <c r="S455" s="123"/>
      <c r="T455" s="123"/>
      <c r="U455" s="123"/>
      <c r="V455" s="123"/>
      <c r="X455" s="123"/>
    </row>
    <row r="456" spans="10:24" ht="15">
      <c r="J456" s="123"/>
      <c r="K456" s="123"/>
      <c r="L456" s="123"/>
      <c r="M456" s="123"/>
      <c r="N456" s="123"/>
      <c r="O456" s="123"/>
      <c r="P456" s="123"/>
      <c r="Q456" s="123"/>
      <c r="R456" s="123"/>
      <c r="S456" s="123"/>
      <c r="T456" s="123"/>
      <c r="U456" s="123"/>
      <c r="V456" s="123"/>
      <c r="X456" s="123"/>
    </row>
    <row r="457" spans="10:24" ht="15">
      <c r="J457" s="123"/>
      <c r="K457" s="123"/>
      <c r="L457" s="123"/>
      <c r="M457" s="123"/>
      <c r="N457" s="123"/>
      <c r="O457" s="123"/>
      <c r="P457" s="123"/>
      <c r="Q457" s="123"/>
      <c r="R457" s="123"/>
      <c r="S457" s="123"/>
      <c r="T457" s="123"/>
      <c r="U457" s="123"/>
      <c r="V457" s="123"/>
      <c r="X457" s="123"/>
    </row>
    <row r="458" spans="10:24" ht="15">
      <c r="J458" s="123"/>
      <c r="K458" s="123"/>
      <c r="L458" s="123"/>
      <c r="M458" s="123"/>
      <c r="N458" s="123"/>
      <c r="O458" s="123"/>
      <c r="P458" s="123"/>
      <c r="Q458" s="123"/>
      <c r="R458" s="123"/>
      <c r="S458" s="123"/>
      <c r="T458" s="123"/>
      <c r="U458" s="123"/>
      <c r="V458" s="123"/>
      <c r="X458" s="123"/>
    </row>
    <row r="459" spans="10:24" ht="15">
      <c r="J459" s="123"/>
      <c r="K459" s="123"/>
      <c r="L459" s="123"/>
      <c r="M459" s="123"/>
      <c r="N459" s="123"/>
      <c r="O459" s="123"/>
      <c r="P459" s="123"/>
      <c r="Q459" s="123"/>
      <c r="R459" s="123"/>
      <c r="S459" s="123"/>
      <c r="T459" s="123"/>
      <c r="U459" s="123"/>
      <c r="V459" s="123"/>
      <c r="X459" s="123"/>
    </row>
    <row r="460" spans="10:24" ht="15">
      <c r="J460" s="123"/>
      <c r="K460" s="123"/>
      <c r="L460" s="123"/>
      <c r="M460" s="123"/>
      <c r="N460" s="123"/>
      <c r="O460" s="123"/>
      <c r="P460" s="123"/>
      <c r="Q460" s="123"/>
      <c r="R460" s="123"/>
      <c r="S460" s="123"/>
      <c r="T460" s="123"/>
      <c r="U460" s="123"/>
      <c r="V460" s="123"/>
      <c r="X460" s="123"/>
    </row>
    <row r="461" spans="10:24" ht="15">
      <c r="J461" s="123"/>
      <c r="K461" s="123"/>
      <c r="L461" s="123"/>
      <c r="M461" s="123"/>
      <c r="N461" s="123"/>
      <c r="O461" s="123"/>
      <c r="P461" s="123"/>
      <c r="Q461" s="123"/>
      <c r="R461" s="123"/>
      <c r="S461" s="123"/>
      <c r="T461" s="123"/>
      <c r="U461" s="123"/>
      <c r="V461" s="123"/>
      <c r="X461" s="123"/>
    </row>
    <row r="462" spans="10:24" ht="15">
      <c r="J462" s="123"/>
      <c r="K462" s="123"/>
      <c r="L462" s="123"/>
      <c r="M462" s="123"/>
      <c r="N462" s="123"/>
      <c r="O462" s="123"/>
      <c r="P462" s="123"/>
      <c r="Q462" s="123"/>
      <c r="R462" s="123"/>
      <c r="S462" s="123"/>
      <c r="T462" s="123"/>
      <c r="U462" s="123"/>
      <c r="V462" s="123"/>
      <c r="X462" s="123"/>
    </row>
    <row r="463" spans="10:24" ht="15">
      <c r="J463" s="123"/>
      <c r="K463" s="123"/>
      <c r="L463" s="123"/>
      <c r="M463" s="123"/>
      <c r="N463" s="123"/>
      <c r="O463" s="123"/>
      <c r="P463" s="123"/>
      <c r="Q463" s="123"/>
      <c r="R463" s="123"/>
      <c r="S463" s="123"/>
      <c r="T463" s="123"/>
      <c r="U463" s="123"/>
      <c r="V463" s="123"/>
      <c r="X463" s="123"/>
    </row>
    <row r="464" spans="10:24" ht="15">
      <c r="J464" s="123"/>
      <c r="K464" s="123"/>
      <c r="L464" s="123"/>
      <c r="M464" s="123"/>
      <c r="N464" s="123"/>
      <c r="O464" s="123"/>
      <c r="P464" s="123"/>
      <c r="Q464" s="123"/>
      <c r="R464" s="123"/>
      <c r="S464" s="123"/>
      <c r="T464" s="123"/>
      <c r="U464" s="123"/>
      <c r="V464" s="123"/>
      <c r="X464" s="123"/>
    </row>
    <row r="465" spans="10:24" ht="15">
      <c r="J465" s="123"/>
      <c r="K465" s="123"/>
      <c r="L465" s="123"/>
      <c r="M465" s="123"/>
      <c r="N465" s="123"/>
      <c r="O465" s="123"/>
      <c r="P465" s="123"/>
      <c r="Q465" s="123"/>
      <c r="R465" s="123"/>
      <c r="S465" s="123"/>
      <c r="T465" s="123"/>
      <c r="U465" s="123"/>
      <c r="V465" s="123"/>
      <c r="X465" s="123"/>
    </row>
    <row r="466" spans="10:24" ht="15">
      <c r="J466" s="123"/>
      <c r="K466" s="123"/>
      <c r="L466" s="123"/>
      <c r="M466" s="123"/>
      <c r="N466" s="123"/>
      <c r="O466" s="123"/>
      <c r="P466" s="123"/>
      <c r="Q466" s="123"/>
      <c r="R466" s="123"/>
      <c r="S466" s="123"/>
      <c r="T466" s="123"/>
      <c r="U466" s="123"/>
      <c r="V466" s="123"/>
      <c r="X466" s="123"/>
    </row>
    <row r="467" spans="10:24" ht="15">
      <c r="J467" s="123"/>
      <c r="K467" s="123"/>
      <c r="L467" s="123"/>
      <c r="M467" s="123"/>
      <c r="N467" s="123"/>
      <c r="O467" s="123"/>
      <c r="P467" s="123"/>
      <c r="Q467" s="123"/>
      <c r="R467" s="123"/>
      <c r="S467" s="123"/>
      <c r="T467" s="123"/>
      <c r="U467" s="123"/>
      <c r="V467" s="123"/>
      <c r="X467" s="123"/>
    </row>
    <row r="468" spans="10:24" ht="15">
      <c r="J468" s="123"/>
      <c r="K468" s="123"/>
      <c r="L468" s="123"/>
      <c r="M468" s="123"/>
      <c r="N468" s="123"/>
      <c r="O468" s="123"/>
      <c r="P468" s="123"/>
      <c r="Q468" s="123"/>
      <c r="R468" s="123"/>
      <c r="S468" s="123"/>
      <c r="T468" s="123"/>
      <c r="U468" s="123"/>
      <c r="V468" s="123"/>
      <c r="X468" s="123"/>
    </row>
    <row r="469" spans="10:24" ht="15">
      <c r="J469" s="123"/>
      <c r="K469" s="123"/>
      <c r="L469" s="123"/>
      <c r="M469" s="123"/>
      <c r="N469" s="123"/>
      <c r="O469" s="123"/>
      <c r="P469" s="123"/>
      <c r="Q469" s="123"/>
      <c r="R469" s="123"/>
      <c r="S469" s="123"/>
      <c r="T469" s="123"/>
      <c r="U469" s="123"/>
      <c r="V469" s="123"/>
      <c r="X469" s="123"/>
    </row>
    <row r="470" spans="10:24" ht="15">
      <c r="J470" s="123"/>
      <c r="K470" s="123"/>
      <c r="L470" s="123"/>
      <c r="M470" s="123"/>
      <c r="N470" s="123"/>
      <c r="O470" s="123"/>
      <c r="P470" s="123"/>
      <c r="Q470" s="123"/>
      <c r="R470" s="123"/>
      <c r="S470" s="123"/>
      <c r="T470" s="123"/>
      <c r="U470" s="123"/>
      <c r="V470" s="123"/>
      <c r="X470" s="123"/>
    </row>
    <row r="471" spans="10:24" ht="15">
      <c r="J471" s="123"/>
      <c r="K471" s="123"/>
      <c r="L471" s="123"/>
      <c r="M471" s="123"/>
      <c r="N471" s="123"/>
      <c r="O471" s="123"/>
      <c r="P471" s="123"/>
      <c r="Q471" s="123"/>
      <c r="R471" s="123"/>
      <c r="S471" s="123"/>
      <c r="T471" s="123"/>
      <c r="U471" s="123"/>
      <c r="V471" s="123"/>
      <c r="X471" s="123"/>
    </row>
    <row r="472" spans="10:24" ht="15">
      <c r="J472" s="123"/>
      <c r="K472" s="123"/>
      <c r="L472" s="123"/>
      <c r="M472" s="123"/>
      <c r="N472" s="123"/>
      <c r="O472" s="123"/>
      <c r="P472" s="123"/>
      <c r="Q472" s="123"/>
      <c r="R472" s="123"/>
      <c r="S472" s="123"/>
      <c r="T472" s="123"/>
      <c r="U472" s="123"/>
      <c r="V472" s="123"/>
      <c r="X472" s="123"/>
    </row>
    <row r="473" spans="10:24" ht="15">
      <c r="J473" s="123"/>
      <c r="K473" s="123"/>
      <c r="L473" s="123"/>
      <c r="M473" s="123"/>
      <c r="N473" s="123"/>
      <c r="O473" s="123"/>
      <c r="P473" s="123"/>
      <c r="Q473" s="123"/>
      <c r="R473" s="123"/>
      <c r="S473" s="123"/>
      <c r="T473" s="123"/>
      <c r="U473" s="123"/>
      <c r="V473" s="123"/>
      <c r="X473" s="123"/>
    </row>
    <row r="474" spans="10:24" ht="15">
      <c r="J474" s="123"/>
      <c r="K474" s="123"/>
      <c r="L474" s="123"/>
      <c r="M474" s="123"/>
      <c r="N474" s="123"/>
      <c r="O474" s="123"/>
      <c r="P474" s="123"/>
      <c r="Q474" s="123"/>
      <c r="R474" s="123"/>
      <c r="S474" s="123"/>
      <c r="T474" s="123"/>
      <c r="U474" s="123"/>
      <c r="V474" s="123"/>
      <c r="X474" s="123"/>
    </row>
    <row r="475" spans="10:24" ht="15"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3"/>
      <c r="U475" s="123"/>
      <c r="V475" s="123"/>
      <c r="X475" s="123"/>
    </row>
    <row r="476" spans="10:24" ht="15">
      <c r="J476" s="123"/>
      <c r="K476" s="123"/>
      <c r="L476" s="123"/>
      <c r="M476" s="123"/>
      <c r="N476" s="123"/>
      <c r="O476" s="123"/>
      <c r="P476" s="123"/>
      <c r="Q476" s="123"/>
      <c r="R476" s="123"/>
      <c r="S476" s="123"/>
      <c r="T476" s="123"/>
      <c r="U476" s="123"/>
      <c r="V476" s="123"/>
      <c r="X476" s="123"/>
    </row>
    <row r="477" spans="10:24" ht="15">
      <c r="J477" s="123"/>
      <c r="K477" s="123"/>
      <c r="L477" s="123"/>
      <c r="M477" s="123"/>
      <c r="N477" s="123"/>
      <c r="O477" s="123"/>
      <c r="P477" s="123"/>
      <c r="Q477" s="123"/>
      <c r="R477" s="123"/>
      <c r="S477" s="123"/>
      <c r="T477" s="123"/>
      <c r="U477" s="123"/>
      <c r="V477" s="123"/>
      <c r="X477" s="123"/>
    </row>
    <row r="478" spans="10:24" ht="15">
      <c r="J478" s="123"/>
      <c r="K478" s="123"/>
      <c r="L478" s="123"/>
      <c r="M478" s="123"/>
      <c r="N478" s="123"/>
      <c r="O478" s="123"/>
      <c r="P478" s="123"/>
      <c r="Q478" s="123"/>
      <c r="R478" s="123"/>
      <c r="S478" s="123"/>
      <c r="T478" s="123"/>
      <c r="U478" s="123"/>
      <c r="V478" s="123"/>
      <c r="X478" s="123"/>
    </row>
    <row r="479" spans="10:24" ht="15">
      <c r="J479" s="123"/>
      <c r="K479" s="123"/>
      <c r="L479" s="123"/>
      <c r="M479" s="123"/>
      <c r="N479" s="123"/>
      <c r="O479" s="123"/>
      <c r="P479" s="123"/>
      <c r="Q479" s="123"/>
      <c r="R479" s="123"/>
      <c r="S479" s="123"/>
      <c r="T479" s="123"/>
      <c r="U479" s="123"/>
      <c r="V479" s="123"/>
      <c r="X479" s="123"/>
    </row>
    <row r="480" spans="10:24" ht="15">
      <c r="J480" s="123"/>
      <c r="K480" s="123"/>
      <c r="L480" s="123"/>
      <c r="M480" s="123"/>
      <c r="N480" s="123"/>
      <c r="O480" s="123"/>
      <c r="P480" s="123"/>
      <c r="Q480" s="123"/>
      <c r="R480" s="123"/>
      <c r="S480" s="123"/>
      <c r="T480" s="123"/>
      <c r="U480" s="123"/>
      <c r="V480" s="123"/>
      <c r="X480" s="123"/>
    </row>
    <row r="481" spans="10:24" ht="15">
      <c r="J481" s="123"/>
      <c r="K481" s="123"/>
      <c r="L481" s="123"/>
      <c r="M481" s="123"/>
      <c r="N481" s="123"/>
      <c r="O481" s="123"/>
      <c r="P481" s="123"/>
      <c r="Q481" s="123"/>
      <c r="R481" s="123"/>
      <c r="S481" s="123"/>
      <c r="T481" s="123"/>
      <c r="U481" s="123"/>
      <c r="V481" s="123"/>
      <c r="X481" s="123"/>
    </row>
    <row r="482" spans="10:24" ht="15">
      <c r="J482" s="123"/>
      <c r="K482" s="123"/>
      <c r="L482" s="123"/>
      <c r="M482" s="123"/>
      <c r="N482" s="123"/>
      <c r="O482" s="123"/>
      <c r="P482" s="123"/>
      <c r="Q482" s="123"/>
      <c r="R482" s="123"/>
      <c r="S482" s="123"/>
      <c r="T482" s="123"/>
      <c r="U482" s="123"/>
      <c r="V482" s="123"/>
      <c r="X482" s="123"/>
    </row>
    <row r="483" spans="10:24" ht="15">
      <c r="J483" s="123"/>
      <c r="K483" s="123"/>
      <c r="L483" s="123"/>
      <c r="M483" s="123"/>
      <c r="N483" s="123"/>
      <c r="O483" s="123"/>
      <c r="P483" s="123"/>
      <c r="Q483" s="123"/>
      <c r="R483" s="123"/>
      <c r="S483" s="123"/>
      <c r="T483" s="123"/>
      <c r="U483" s="123"/>
      <c r="V483" s="123"/>
      <c r="X483" s="123"/>
    </row>
    <row r="484" spans="10:24" ht="15">
      <c r="J484" s="123"/>
      <c r="K484" s="123"/>
      <c r="L484" s="123"/>
      <c r="M484" s="123"/>
      <c r="N484" s="123"/>
      <c r="O484" s="123"/>
      <c r="P484" s="123"/>
      <c r="Q484" s="123"/>
      <c r="R484" s="123"/>
      <c r="S484" s="123"/>
      <c r="T484" s="123"/>
      <c r="U484" s="123"/>
      <c r="V484" s="123"/>
      <c r="X484" s="123"/>
    </row>
    <row r="485" spans="10:24" ht="15">
      <c r="J485" s="123"/>
      <c r="K485" s="123"/>
      <c r="L485" s="123"/>
      <c r="M485" s="123"/>
      <c r="N485" s="123"/>
      <c r="O485" s="123"/>
      <c r="P485" s="123"/>
      <c r="Q485" s="123"/>
      <c r="R485" s="123"/>
      <c r="S485" s="123"/>
      <c r="T485" s="123"/>
      <c r="U485" s="123"/>
      <c r="V485" s="123"/>
      <c r="X485" s="123"/>
    </row>
    <row r="486" spans="10:24" ht="15">
      <c r="J486" s="123"/>
      <c r="K486" s="123"/>
      <c r="L486" s="123"/>
      <c r="M486" s="123"/>
      <c r="N486" s="123"/>
      <c r="O486" s="123"/>
      <c r="P486" s="123"/>
      <c r="Q486" s="123"/>
      <c r="R486" s="123"/>
      <c r="S486" s="123"/>
      <c r="T486" s="123"/>
      <c r="U486" s="123"/>
      <c r="V486" s="123"/>
      <c r="X486" s="123"/>
    </row>
    <row r="487" spans="10:24" ht="15">
      <c r="J487" s="123"/>
      <c r="K487" s="123"/>
      <c r="L487" s="123"/>
      <c r="M487" s="123"/>
      <c r="N487" s="123"/>
      <c r="O487" s="123"/>
      <c r="P487" s="123"/>
      <c r="Q487" s="123"/>
      <c r="R487" s="123"/>
      <c r="S487" s="123"/>
      <c r="T487" s="123"/>
      <c r="U487" s="123"/>
      <c r="V487" s="123"/>
      <c r="X487" s="123"/>
    </row>
    <row r="488" spans="10:24" ht="15">
      <c r="J488" s="123"/>
      <c r="K488" s="123"/>
      <c r="L488" s="123"/>
      <c r="M488" s="123"/>
      <c r="N488" s="123"/>
      <c r="O488" s="123"/>
      <c r="P488" s="123"/>
      <c r="Q488" s="123"/>
      <c r="R488" s="123"/>
      <c r="S488" s="123"/>
      <c r="T488" s="123"/>
      <c r="U488" s="123"/>
      <c r="V488" s="123"/>
      <c r="X488" s="123"/>
    </row>
    <row r="489" spans="10:24" ht="15">
      <c r="J489" s="123"/>
      <c r="K489" s="123"/>
      <c r="L489" s="123"/>
      <c r="M489" s="123"/>
      <c r="N489" s="123"/>
      <c r="O489" s="123"/>
      <c r="P489" s="123"/>
      <c r="Q489" s="123"/>
      <c r="R489" s="123"/>
      <c r="S489" s="123"/>
      <c r="T489" s="123"/>
      <c r="U489" s="123"/>
      <c r="V489" s="123"/>
      <c r="X489" s="123"/>
    </row>
    <row r="490" spans="10:24" ht="15">
      <c r="J490" s="123"/>
      <c r="K490" s="123"/>
      <c r="L490" s="123"/>
      <c r="M490" s="123"/>
      <c r="N490" s="123"/>
      <c r="O490" s="123"/>
      <c r="P490" s="123"/>
      <c r="Q490" s="123"/>
      <c r="R490" s="123"/>
      <c r="S490" s="123"/>
      <c r="T490" s="123"/>
      <c r="U490" s="123"/>
      <c r="V490" s="123"/>
      <c r="X490" s="123"/>
    </row>
    <row r="491" spans="10:24" ht="15">
      <c r="J491" s="123"/>
      <c r="K491" s="123"/>
      <c r="L491" s="123"/>
      <c r="M491" s="123"/>
      <c r="N491" s="123"/>
      <c r="O491" s="123"/>
      <c r="P491" s="123"/>
      <c r="Q491" s="123"/>
      <c r="R491" s="123"/>
      <c r="S491" s="123"/>
      <c r="T491" s="123"/>
      <c r="U491" s="123"/>
      <c r="V491" s="123"/>
      <c r="X491" s="123"/>
    </row>
    <row r="492" spans="10:24" ht="15">
      <c r="J492" s="123"/>
      <c r="K492" s="123"/>
      <c r="L492" s="123"/>
      <c r="M492" s="123"/>
      <c r="N492" s="123"/>
      <c r="O492" s="123"/>
      <c r="P492" s="123"/>
      <c r="Q492" s="123"/>
      <c r="R492" s="123"/>
      <c r="S492" s="123"/>
      <c r="T492" s="123"/>
      <c r="U492" s="123"/>
      <c r="V492" s="123"/>
      <c r="X492" s="123"/>
    </row>
    <row r="493" spans="10:24" ht="15">
      <c r="J493" s="123"/>
      <c r="K493" s="123"/>
      <c r="L493" s="123"/>
      <c r="M493" s="123"/>
      <c r="N493" s="123"/>
      <c r="O493" s="123"/>
      <c r="P493" s="123"/>
      <c r="Q493" s="123"/>
      <c r="R493" s="123"/>
      <c r="S493" s="123"/>
      <c r="T493" s="123"/>
      <c r="U493" s="123"/>
      <c r="V493" s="123"/>
      <c r="X493" s="123"/>
    </row>
    <row r="494" spans="10:24" ht="15">
      <c r="J494" s="123"/>
      <c r="K494" s="123"/>
      <c r="L494" s="123"/>
      <c r="M494" s="123"/>
      <c r="N494" s="123"/>
      <c r="O494" s="123"/>
      <c r="P494" s="123"/>
      <c r="Q494" s="123"/>
      <c r="R494" s="123"/>
      <c r="S494" s="123"/>
      <c r="T494" s="123"/>
      <c r="U494" s="123"/>
      <c r="V494" s="123"/>
      <c r="X494" s="123"/>
    </row>
    <row r="495" spans="10:24" ht="15">
      <c r="J495" s="123"/>
      <c r="K495" s="123"/>
      <c r="L495" s="123"/>
      <c r="M495" s="123"/>
      <c r="N495" s="123"/>
      <c r="O495" s="123"/>
      <c r="P495" s="123"/>
      <c r="Q495" s="123"/>
      <c r="R495" s="123"/>
      <c r="S495" s="123"/>
      <c r="T495" s="123"/>
      <c r="U495" s="123"/>
      <c r="V495" s="123"/>
      <c r="X495" s="123"/>
    </row>
    <row r="496" spans="10:24" ht="15">
      <c r="J496" s="123"/>
      <c r="K496" s="123"/>
      <c r="L496" s="123"/>
      <c r="M496" s="123"/>
      <c r="N496" s="123"/>
      <c r="O496" s="123"/>
      <c r="P496" s="123"/>
      <c r="Q496" s="123"/>
      <c r="R496" s="123"/>
      <c r="S496" s="123"/>
      <c r="T496" s="123"/>
      <c r="U496" s="123"/>
      <c r="V496" s="123"/>
      <c r="X496" s="123"/>
    </row>
    <row r="497" spans="10:24" ht="15">
      <c r="J497" s="123"/>
      <c r="K497" s="123"/>
      <c r="L497" s="123"/>
      <c r="M497" s="123"/>
      <c r="N497" s="123"/>
      <c r="O497" s="123"/>
      <c r="P497" s="123"/>
      <c r="Q497" s="123"/>
      <c r="R497" s="123"/>
      <c r="S497" s="123"/>
      <c r="T497" s="123"/>
      <c r="U497" s="123"/>
      <c r="V497" s="123"/>
      <c r="X497" s="123"/>
    </row>
    <row r="498" spans="10:24" ht="15">
      <c r="J498" s="123"/>
      <c r="K498" s="123"/>
      <c r="L498" s="123"/>
      <c r="M498" s="123"/>
      <c r="N498" s="123"/>
      <c r="O498" s="123"/>
      <c r="P498" s="123"/>
      <c r="Q498" s="123"/>
      <c r="R498" s="123"/>
      <c r="S498" s="123"/>
      <c r="T498" s="123"/>
      <c r="U498" s="123"/>
      <c r="V498" s="123"/>
      <c r="X498" s="123"/>
    </row>
    <row r="499" spans="10:24" ht="15">
      <c r="J499" s="123"/>
      <c r="K499" s="123"/>
      <c r="L499" s="123"/>
      <c r="M499" s="123"/>
      <c r="N499" s="123"/>
      <c r="O499" s="123"/>
      <c r="P499" s="123"/>
      <c r="Q499" s="123"/>
      <c r="R499" s="123"/>
      <c r="S499" s="123"/>
      <c r="T499" s="123"/>
      <c r="U499" s="123"/>
      <c r="V499" s="123"/>
      <c r="X499" s="123"/>
    </row>
    <row r="500" spans="10:24" ht="15">
      <c r="J500" s="123"/>
      <c r="K500" s="123"/>
      <c r="L500" s="123"/>
      <c r="M500" s="123"/>
      <c r="N500" s="123"/>
      <c r="O500" s="123"/>
      <c r="P500" s="123"/>
      <c r="Q500" s="123"/>
      <c r="R500" s="123"/>
      <c r="S500" s="123"/>
      <c r="T500" s="123"/>
      <c r="U500" s="123"/>
      <c r="V500" s="123"/>
      <c r="X500" s="123"/>
    </row>
    <row r="501" spans="10:24" ht="15">
      <c r="J501" s="123"/>
      <c r="K501" s="123"/>
      <c r="L501" s="123"/>
      <c r="M501" s="123"/>
      <c r="N501" s="123"/>
      <c r="O501" s="123"/>
      <c r="P501" s="123"/>
      <c r="Q501" s="123"/>
      <c r="R501" s="123"/>
      <c r="S501" s="123"/>
      <c r="T501" s="123"/>
      <c r="U501" s="123"/>
      <c r="V501" s="123"/>
      <c r="X501" s="123"/>
    </row>
    <row r="502" spans="10:24" ht="15">
      <c r="J502" s="123"/>
      <c r="K502" s="123"/>
      <c r="L502" s="123"/>
      <c r="M502" s="123"/>
      <c r="N502" s="123"/>
      <c r="O502" s="123"/>
      <c r="P502" s="123"/>
      <c r="Q502" s="123"/>
      <c r="R502" s="123"/>
      <c r="S502" s="123"/>
      <c r="T502" s="123"/>
      <c r="U502" s="123"/>
      <c r="V502" s="123"/>
      <c r="X502" s="123"/>
    </row>
    <row r="503" spans="10:24" ht="15">
      <c r="J503" s="123"/>
      <c r="K503" s="123"/>
      <c r="L503" s="123"/>
      <c r="M503" s="123"/>
      <c r="N503" s="123"/>
      <c r="O503" s="123"/>
      <c r="P503" s="123"/>
      <c r="Q503" s="123"/>
      <c r="R503" s="123"/>
      <c r="S503" s="123"/>
      <c r="T503" s="123"/>
      <c r="U503" s="123"/>
      <c r="V503" s="123"/>
      <c r="X503" s="123"/>
    </row>
    <row r="504" spans="10:24" ht="15">
      <c r="J504" s="123"/>
      <c r="K504" s="123"/>
      <c r="L504" s="123"/>
      <c r="M504" s="123"/>
      <c r="N504" s="123"/>
      <c r="O504" s="123"/>
      <c r="P504" s="123"/>
      <c r="Q504" s="123"/>
      <c r="R504" s="123"/>
      <c r="S504" s="123"/>
      <c r="T504" s="123"/>
      <c r="U504" s="123"/>
      <c r="V504" s="123"/>
      <c r="X504" s="123"/>
    </row>
    <row r="505" spans="10:24" ht="15">
      <c r="J505" s="123"/>
      <c r="K505" s="123"/>
      <c r="L505" s="123"/>
      <c r="M505" s="123"/>
      <c r="N505" s="123"/>
      <c r="O505" s="123"/>
      <c r="P505" s="123"/>
      <c r="Q505" s="123"/>
      <c r="R505" s="123"/>
      <c r="S505" s="123"/>
      <c r="T505" s="123"/>
      <c r="U505" s="123"/>
      <c r="V505" s="123"/>
      <c r="X505" s="123"/>
    </row>
    <row r="506" spans="10:24" ht="15">
      <c r="J506" s="123"/>
      <c r="K506" s="123"/>
      <c r="L506" s="123"/>
      <c r="M506" s="123"/>
      <c r="N506" s="123"/>
      <c r="O506" s="123"/>
      <c r="P506" s="123"/>
      <c r="Q506" s="123"/>
      <c r="R506" s="123"/>
      <c r="S506" s="123"/>
      <c r="T506" s="123"/>
      <c r="U506" s="123"/>
      <c r="V506" s="123"/>
      <c r="X506" s="123"/>
    </row>
    <row r="507" spans="10:24" ht="15">
      <c r="J507" s="123"/>
      <c r="K507" s="123"/>
      <c r="L507" s="123"/>
      <c r="M507" s="123"/>
      <c r="N507" s="123"/>
      <c r="O507" s="123"/>
      <c r="P507" s="123"/>
      <c r="Q507" s="123"/>
      <c r="R507" s="123"/>
      <c r="S507" s="123"/>
      <c r="T507" s="123"/>
      <c r="U507" s="123"/>
      <c r="V507" s="123"/>
      <c r="X507" s="123"/>
    </row>
    <row r="508" spans="10:24" ht="15">
      <c r="J508" s="123"/>
      <c r="K508" s="123"/>
      <c r="L508" s="123"/>
      <c r="M508" s="123"/>
      <c r="N508" s="123"/>
      <c r="O508" s="123"/>
      <c r="P508" s="123"/>
      <c r="Q508" s="123"/>
      <c r="R508" s="123"/>
      <c r="S508" s="123"/>
      <c r="T508" s="123"/>
      <c r="U508" s="123"/>
      <c r="V508" s="123"/>
      <c r="X508" s="123"/>
    </row>
    <row r="509" spans="10:24" ht="15">
      <c r="J509" s="123"/>
      <c r="K509" s="123"/>
      <c r="L509" s="123"/>
      <c r="M509" s="123"/>
      <c r="N509" s="123"/>
      <c r="O509" s="123"/>
      <c r="P509" s="123"/>
      <c r="Q509" s="123"/>
      <c r="R509" s="123"/>
      <c r="S509" s="123"/>
      <c r="T509" s="123"/>
      <c r="U509" s="123"/>
      <c r="V509" s="123"/>
      <c r="X509" s="123"/>
    </row>
    <row r="510" spans="10:24" ht="15">
      <c r="J510" s="123"/>
      <c r="K510" s="123"/>
      <c r="L510" s="123"/>
      <c r="M510" s="123"/>
      <c r="N510" s="123"/>
      <c r="O510" s="123"/>
      <c r="P510" s="123"/>
      <c r="Q510" s="123"/>
      <c r="R510" s="123"/>
      <c r="S510" s="123"/>
      <c r="T510" s="123"/>
      <c r="U510" s="123"/>
      <c r="V510" s="123"/>
      <c r="X510" s="123"/>
    </row>
    <row r="511" spans="10:24" ht="15">
      <c r="J511" s="123"/>
      <c r="K511" s="123"/>
      <c r="L511" s="123"/>
      <c r="M511" s="123"/>
      <c r="N511" s="123"/>
      <c r="O511" s="123"/>
      <c r="P511" s="123"/>
      <c r="Q511" s="123"/>
      <c r="R511" s="123"/>
      <c r="S511" s="123"/>
      <c r="T511" s="123"/>
      <c r="U511" s="123"/>
      <c r="V511" s="123"/>
      <c r="X511" s="123"/>
    </row>
    <row r="512" spans="10:24" ht="15"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V512" s="123"/>
      <c r="X512" s="123"/>
    </row>
    <row r="513" spans="10:24" ht="15">
      <c r="J513" s="123"/>
      <c r="K513" s="123"/>
      <c r="L513" s="123"/>
      <c r="M513" s="123"/>
      <c r="N513" s="123"/>
      <c r="O513" s="123"/>
      <c r="P513" s="123"/>
      <c r="Q513" s="123"/>
      <c r="R513" s="123"/>
      <c r="S513" s="123"/>
      <c r="T513" s="123"/>
      <c r="U513" s="123"/>
      <c r="V513" s="123"/>
      <c r="X513" s="123"/>
    </row>
    <row r="514" spans="10:24" ht="15">
      <c r="J514" s="123"/>
      <c r="K514" s="123"/>
      <c r="L514" s="123"/>
      <c r="M514" s="123"/>
      <c r="N514" s="123"/>
      <c r="O514" s="123"/>
      <c r="P514" s="123"/>
      <c r="Q514" s="123"/>
      <c r="R514" s="123"/>
      <c r="S514" s="123"/>
      <c r="T514" s="123"/>
      <c r="U514" s="123"/>
      <c r="V514" s="123"/>
      <c r="X514" s="123"/>
    </row>
    <row r="515" spans="10:24" ht="15">
      <c r="J515" s="123"/>
      <c r="K515" s="123"/>
      <c r="L515" s="123"/>
      <c r="M515" s="123"/>
      <c r="N515" s="123"/>
      <c r="O515" s="123"/>
      <c r="P515" s="123"/>
      <c r="Q515" s="123"/>
      <c r="R515" s="123"/>
      <c r="S515" s="123"/>
      <c r="T515" s="123"/>
      <c r="U515" s="123"/>
      <c r="V515" s="123"/>
      <c r="X515" s="123"/>
    </row>
    <row r="516" spans="10:24" ht="15">
      <c r="J516" s="123"/>
      <c r="K516" s="123"/>
      <c r="L516" s="123"/>
      <c r="M516" s="123"/>
      <c r="N516" s="123"/>
      <c r="O516" s="123"/>
      <c r="P516" s="123"/>
      <c r="Q516" s="123"/>
      <c r="R516" s="123"/>
      <c r="S516" s="123"/>
      <c r="T516" s="123"/>
      <c r="U516" s="123"/>
      <c r="V516" s="123"/>
      <c r="X516" s="123"/>
    </row>
    <row r="517" spans="10:24" ht="15">
      <c r="J517" s="123"/>
      <c r="K517" s="123"/>
      <c r="L517" s="123"/>
      <c r="M517" s="123"/>
      <c r="N517" s="123"/>
      <c r="O517" s="123"/>
      <c r="P517" s="123"/>
      <c r="Q517" s="123"/>
      <c r="R517" s="123"/>
      <c r="S517" s="123"/>
      <c r="T517" s="123"/>
      <c r="U517" s="123"/>
      <c r="V517" s="123"/>
      <c r="X517" s="123"/>
    </row>
    <row r="518" spans="10:24" ht="15">
      <c r="J518" s="123"/>
      <c r="K518" s="123"/>
      <c r="L518" s="123"/>
      <c r="M518" s="123"/>
      <c r="N518" s="123"/>
      <c r="O518" s="123"/>
      <c r="P518" s="123"/>
      <c r="Q518" s="123"/>
      <c r="R518" s="123"/>
      <c r="S518" s="123"/>
      <c r="T518" s="123"/>
      <c r="U518" s="123"/>
      <c r="V518" s="123"/>
      <c r="X518" s="123"/>
    </row>
    <row r="519" spans="10:24" ht="15">
      <c r="J519" s="123"/>
      <c r="K519" s="123"/>
      <c r="L519" s="123"/>
      <c r="M519" s="123"/>
      <c r="N519" s="123"/>
      <c r="O519" s="123"/>
      <c r="P519" s="123"/>
      <c r="Q519" s="123"/>
      <c r="R519" s="123"/>
      <c r="S519" s="123"/>
      <c r="T519" s="123"/>
      <c r="U519" s="123"/>
      <c r="V519" s="123"/>
      <c r="X519" s="123"/>
    </row>
    <row r="520" spans="10:24" ht="15">
      <c r="J520" s="123"/>
      <c r="K520" s="123"/>
      <c r="L520" s="123"/>
      <c r="M520" s="123"/>
      <c r="N520" s="123"/>
      <c r="O520" s="123"/>
      <c r="P520" s="123"/>
      <c r="Q520" s="123"/>
      <c r="R520" s="123"/>
      <c r="S520" s="123"/>
      <c r="T520" s="123"/>
      <c r="U520" s="123"/>
      <c r="V520" s="123"/>
      <c r="X520" s="123"/>
    </row>
    <row r="521" spans="10:24" ht="15">
      <c r="J521" s="123"/>
      <c r="K521" s="123"/>
      <c r="L521" s="123"/>
      <c r="M521" s="123"/>
      <c r="N521" s="123"/>
      <c r="O521" s="123"/>
      <c r="P521" s="123"/>
      <c r="Q521" s="123"/>
      <c r="R521" s="123"/>
      <c r="S521" s="123"/>
      <c r="T521" s="123"/>
      <c r="U521" s="123"/>
      <c r="V521" s="123"/>
      <c r="X521" s="123"/>
    </row>
    <row r="522" spans="10:24" ht="15">
      <c r="J522" s="123"/>
      <c r="K522" s="123"/>
      <c r="L522" s="123"/>
      <c r="M522" s="123"/>
      <c r="N522" s="123"/>
      <c r="O522" s="123"/>
      <c r="P522" s="123"/>
      <c r="Q522" s="123"/>
      <c r="R522" s="123"/>
      <c r="S522" s="123"/>
      <c r="T522" s="123"/>
      <c r="U522" s="123"/>
      <c r="V522" s="123"/>
      <c r="X522" s="123"/>
    </row>
    <row r="523" spans="10:24" ht="15">
      <c r="J523" s="123"/>
      <c r="K523" s="123"/>
      <c r="L523" s="123"/>
      <c r="M523" s="123"/>
      <c r="N523" s="123"/>
      <c r="O523" s="123"/>
      <c r="P523" s="123"/>
      <c r="Q523" s="123"/>
      <c r="R523" s="123"/>
      <c r="S523" s="123"/>
      <c r="T523" s="123"/>
      <c r="U523" s="123"/>
      <c r="V523" s="123"/>
      <c r="X523" s="123"/>
    </row>
    <row r="524" spans="10:24" ht="15">
      <c r="J524" s="123"/>
      <c r="K524" s="123"/>
      <c r="L524" s="123"/>
      <c r="M524" s="123"/>
      <c r="N524" s="123"/>
      <c r="O524" s="123"/>
      <c r="P524" s="123"/>
      <c r="Q524" s="123"/>
      <c r="R524" s="123"/>
      <c r="S524" s="123"/>
      <c r="T524" s="123"/>
      <c r="U524" s="123"/>
      <c r="V524" s="123"/>
      <c r="X524" s="123"/>
    </row>
    <row r="525" spans="10:24" ht="15">
      <c r="J525" s="123"/>
      <c r="K525" s="123"/>
      <c r="L525" s="123"/>
      <c r="M525" s="123"/>
      <c r="N525" s="123"/>
      <c r="O525" s="123"/>
      <c r="P525" s="123"/>
      <c r="Q525" s="123"/>
      <c r="R525" s="123"/>
      <c r="S525" s="123"/>
      <c r="T525" s="123"/>
      <c r="U525" s="123"/>
      <c r="V525" s="123"/>
      <c r="X525" s="123"/>
    </row>
    <row r="526" spans="10:24" ht="15">
      <c r="J526" s="123"/>
      <c r="K526" s="123"/>
      <c r="L526" s="123"/>
      <c r="M526" s="123"/>
      <c r="N526" s="123"/>
      <c r="O526" s="123"/>
      <c r="P526" s="123"/>
      <c r="Q526" s="123"/>
      <c r="R526" s="123"/>
      <c r="S526" s="123"/>
      <c r="T526" s="123"/>
      <c r="U526" s="123"/>
      <c r="V526" s="123"/>
      <c r="X526" s="123"/>
    </row>
    <row r="527" spans="10:24" ht="15">
      <c r="J527" s="123"/>
      <c r="K527" s="123"/>
      <c r="L527" s="123"/>
      <c r="M527" s="123"/>
      <c r="N527" s="123"/>
      <c r="O527" s="123"/>
      <c r="P527" s="123"/>
      <c r="Q527" s="123"/>
      <c r="R527" s="123"/>
      <c r="S527" s="123"/>
      <c r="T527" s="123"/>
      <c r="U527" s="123"/>
      <c r="V527" s="123"/>
      <c r="X527" s="123"/>
    </row>
    <row r="528" spans="10:24" ht="15">
      <c r="J528" s="123"/>
      <c r="K528" s="123"/>
      <c r="L528" s="123"/>
      <c r="M528" s="123"/>
      <c r="N528" s="123"/>
      <c r="O528" s="123"/>
      <c r="P528" s="123"/>
      <c r="Q528" s="123"/>
      <c r="R528" s="123"/>
      <c r="S528" s="123"/>
      <c r="T528" s="123"/>
      <c r="U528" s="123"/>
      <c r="V528" s="123"/>
      <c r="X528" s="123"/>
    </row>
    <row r="529" spans="10:24" ht="15">
      <c r="J529" s="123"/>
      <c r="K529" s="123"/>
      <c r="L529" s="123"/>
      <c r="M529" s="123"/>
      <c r="N529" s="123"/>
      <c r="O529" s="123"/>
      <c r="P529" s="123"/>
      <c r="Q529" s="123"/>
      <c r="R529" s="123"/>
      <c r="S529" s="123"/>
      <c r="T529" s="123"/>
      <c r="U529" s="123"/>
      <c r="V529" s="123"/>
      <c r="X529" s="123"/>
    </row>
    <row r="530" spans="10:24" ht="15">
      <c r="J530" s="123"/>
      <c r="K530" s="123"/>
      <c r="L530" s="123"/>
      <c r="M530" s="123"/>
      <c r="N530" s="123"/>
      <c r="O530" s="123"/>
      <c r="P530" s="123"/>
      <c r="Q530" s="123"/>
      <c r="R530" s="123"/>
      <c r="S530" s="123"/>
      <c r="T530" s="123"/>
      <c r="U530" s="123"/>
      <c r="V530" s="123"/>
      <c r="X530" s="123"/>
    </row>
    <row r="531" spans="10:24" ht="15">
      <c r="J531" s="123"/>
      <c r="K531" s="123"/>
      <c r="L531" s="123"/>
      <c r="M531" s="123"/>
      <c r="N531" s="123"/>
      <c r="O531" s="123"/>
      <c r="P531" s="123"/>
      <c r="Q531" s="123"/>
      <c r="R531" s="123"/>
      <c r="S531" s="123"/>
      <c r="T531" s="123"/>
      <c r="U531" s="123"/>
      <c r="V531" s="123"/>
      <c r="X531" s="123"/>
    </row>
    <row r="532" spans="10:24" ht="15">
      <c r="J532" s="123"/>
      <c r="K532" s="123"/>
      <c r="L532" s="123"/>
      <c r="M532" s="123"/>
      <c r="N532" s="123"/>
      <c r="O532" s="123"/>
      <c r="P532" s="123"/>
      <c r="Q532" s="123"/>
      <c r="R532" s="123"/>
      <c r="S532" s="123"/>
      <c r="T532" s="123"/>
      <c r="U532" s="123"/>
      <c r="V532" s="123"/>
      <c r="X532" s="123"/>
    </row>
    <row r="533" spans="10:24" ht="15">
      <c r="J533" s="123"/>
      <c r="K533" s="123"/>
      <c r="L533" s="123"/>
      <c r="M533" s="123"/>
      <c r="N533" s="123"/>
      <c r="O533" s="123"/>
      <c r="P533" s="123"/>
      <c r="Q533" s="123"/>
      <c r="R533" s="123"/>
      <c r="S533" s="123"/>
      <c r="T533" s="123"/>
      <c r="U533" s="123"/>
      <c r="V533" s="123"/>
      <c r="X533" s="123"/>
    </row>
    <row r="534" spans="10:24" ht="15">
      <c r="J534" s="123"/>
      <c r="K534" s="123"/>
      <c r="L534" s="123"/>
      <c r="M534" s="123"/>
      <c r="N534" s="123"/>
      <c r="O534" s="123"/>
      <c r="P534" s="123"/>
      <c r="Q534" s="123"/>
      <c r="R534" s="123"/>
      <c r="S534" s="123"/>
      <c r="T534" s="123"/>
      <c r="U534" s="123"/>
      <c r="V534" s="123"/>
      <c r="X534" s="123"/>
    </row>
    <row r="535" spans="10:24" ht="15">
      <c r="J535" s="123"/>
      <c r="K535" s="123"/>
      <c r="L535" s="123"/>
      <c r="M535" s="123"/>
      <c r="N535" s="123"/>
      <c r="O535" s="123"/>
      <c r="P535" s="123"/>
      <c r="Q535" s="123"/>
      <c r="R535" s="123"/>
      <c r="S535" s="123"/>
      <c r="T535" s="123"/>
      <c r="U535" s="123"/>
      <c r="V535" s="123"/>
      <c r="X535" s="123"/>
    </row>
    <row r="536" spans="10:24" ht="15">
      <c r="J536" s="123"/>
      <c r="K536" s="123"/>
      <c r="L536" s="123"/>
      <c r="M536" s="123"/>
      <c r="N536" s="123"/>
      <c r="O536" s="123"/>
      <c r="P536" s="123"/>
      <c r="Q536" s="123"/>
      <c r="R536" s="123"/>
      <c r="S536" s="123"/>
      <c r="T536" s="123"/>
      <c r="U536" s="123"/>
      <c r="V536" s="123"/>
      <c r="X536" s="123"/>
    </row>
    <row r="537" spans="10:24" ht="15">
      <c r="J537" s="123"/>
      <c r="K537" s="123"/>
      <c r="L537" s="123"/>
      <c r="M537" s="123"/>
      <c r="N537" s="123"/>
      <c r="O537" s="123"/>
      <c r="P537" s="123"/>
      <c r="Q537" s="123"/>
      <c r="R537" s="123"/>
      <c r="S537" s="123"/>
      <c r="T537" s="123"/>
      <c r="U537" s="123"/>
      <c r="V537" s="123"/>
      <c r="X537" s="123"/>
    </row>
    <row r="538" spans="10:24" ht="15">
      <c r="J538" s="123"/>
      <c r="K538" s="123"/>
      <c r="L538" s="123"/>
      <c r="M538" s="123"/>
      <c r="N538" s="123"/>
      <c r="O538" s="123"/>
      <c r="P538" s="123"/>
      <c r="Q538" s="123"/>
      <c r="R538" s="123"/>
      <c r="S538" s="123"/>
      <c r="T538" s="123"/>
      <c r="U538" s="123"/>
      <c r="V538" s="123"/>
      <c r="X538" s="123"/>
    </row>
    <row r="539" spans="10:24" ht="15">
      <c r="J539" s="123"/>
      <c r="K539" s="123"/>
      <c r="L539" s="123"/>
      <c r="M539" s="123"/>
      <c r="N539" s="123"/>
      <c r="O539" s="123"/>
      <c r="P539" s="123"/>
      <c r="Q539" s="123"/>
      <c r="R539" s="123"/>
      <c r="S539" s="123"/>
      <c r="T539" s="123"/>
      <c r="U539" s="123"/>
      <c r="V539" s="123"/>
      <c r="X539" s="123"/>
    </row>
    <row r="540" spans="10:24" ht="15">
      <c r="J540" s="123"/>
      <c r="K540" s="123"/>
      <c r="L540" s="123"/>
      <c r="M540" s="123"/>
      <c r="N540" s="123"/>
      <c r="O540" s="123"/>
      <c r="P540" s="123"/>
      <c r="Q540" s="123"/>
      <c r="R540" s="123"/>
      <c r="S540" s="123"/>
      <c r="T540" s="123"/>
      <c r="U540" s="123"/>
      <c r="V540" s="123"/>
      <c r="X540" s="123"/>
    </row>
    <row r="541" spans="10:24" ht="15">
      <c r="J541" s="123"/>
      <c r="K541" s="123"/>
      <c r="L541" s="123"/>
      <c r="M541" s="123"/>
      <c r="N541" s="123"/>
      <c r="O541" s="123"/>
      <c r="P541" s="123"/>
      <c r="Q541" s="123"/>
      <c r="R541" s="123"/>
      <c r="S541" s="123"/>
      <c r="T541" s="123"/>
      <c r="U541" s="123"/>
      <c r="V541" s="123"/>
      <c r="X541" s="123"/>
    </row>
    <row r="542" spans="10:24" ht="15">
      <c r="J542" s="123"/>
      <c r="K542" s="123"/>
      <c r="L542" s="123"/>
      <c r="M542" s="123"/>
      <c r="N542" s="123"/>
      <c r="O542" s="123"/>
      <c r="P542" s="123"/>
      <c r="Q542" s="123"/>
      <c r="R542" s="123"/>
      <c r="S542" s="123"/>
      <c r="T542" s="123"/>
      <c r="U542" s="123"/>
      <c r="V542" s="123"/>
      <c r="X542" s="123"/>
    </row>
    <row r="543" spans="10:24" ht="15">
      <c r="J543" s="123"/>
      <c r="K543" s="123"/>
      <c r="L543" s="123"/>
      <c r="M543" s="123"/>
      <c r="N543" s="123"/>
      <c r="O543" s="123"/>
      <c r="P543" s="123"/>
      <c r="Q543" s="123"/>
      <c r="R543" s="123"/>
      <c r="S543" s="123"/>
      <c r="T543" s="123"/>
      <c r="U543" s="123"/>
      <c r="V543" s="123"/>
      <c r="X543" s="123"/>
    </row>
    <row r="544" spans="10:24" ht="15">
      <c r="J544" s="123"/>
      <c r="K544" s="123"/>
      <c r="L544" s="123"/>
      <c r="M544" s="123"/>
      <c r="N544" s="123"/>
      <c r="O544" s="123"/>
      <c r="P544" s="123"/>
      <c r="Q544" s="123"/>
      <c r="R544" s="123"/>
      <c r="S544" s="123"/>
      <c r="T544" s="123"/>
      <c r="U544" s="123"/>
      <c r="V544" s="123"/>
      <c r="X544" s="123"/>
    </row>
    <row r="545" spans="10:24" ht="15">
      <c r="J545" s="123"/>
      <c r="K545" s="123"/>
      <c r="L545" s="123"/>
      <c r="M545" s="123"/>
      <c r="N545" s="123"/>
      <c r="O545" s="123"/>
      <c r="P545" s="123"/>
      <c r="Q545" s="123"/>
      <c r="R545" s="123"/>
      <c r="S545" s="123"/>
      <c r="T545" s="123"/>
      <c r="U545" s="123"/>
      <c r="V545" s="123"/>
      <c r="X545" s="123"/>
    </row>
    <row r="546" spans="10:24" ht="15">
      <c r="J546" s="123"/>
      <c r="K546" s="123"/>
      <c r="L546" s="123"/>
      <c r="M546" s="123"/>
      <c r="N546" s="123"/>
      <c r="O546" s="123"/>
      <c r="P546" s="123"/>
      <c r="Q546" s="123"/>
      <c r="R546" s="123"/>
      <c r="S546" s="123"/>
      <c r="T546" s="123"/>
      <c r="U546" s="123"/>
      <c r="V546" s="123"/>
      <c r="X546" s="123"/>
    </row>
    <row r="547" spans="10:24" ht="15">
      <c r="J547" s="123"/>
      <c r="K547" s="123"/>
      <c r="L547" s="123"/>
      <c r="M547" s="123"/>
      <c r="N547" s="123"/>
      <c r="O547" s="123"/>
      <c r="P547" s="123"/>
      <c r="Q547" s="123"/>
      <c r="R547" s="123"/>
      <c r="S547" s="123"/>
      <c r="T547" s="123"/>
      <c r="U547" s="123"/>
      <c r="V547" s="123"/>
      <c r="X547" s="123"/>
    </row>
    <row r="548" spans="10:24" ht="15">
      <c r="J548" s="123"/>
      <c r="K548" s="123"/>
      <c r="L548" s="123"/>
      <c r="M548" s="123"/>
      <c r="N548" s="123"/>
      <c r="O548" s="123"/>
      <c r="P548" s="123"/>
      <c r="Q548" s="123"/>
      <c r="R548" s="123"/>
      <c r="S548" s="123"/>
      <c r="T548" s="123"/>
      <c r="U548" s="123"/>
      <c r="V548" s="123"/>
      <c r="X548" s="123"/>
    </row>
    <row r="549" spans="10:24" ht="15">
      <c r="J549" s="123"/>
      <c r="K549" s="123"/>
      <c r="L549" s="123"/>
      <c r="M549" s="123"/>
      <c r="N549" s="123"/>
      <c r="O549" s="123"/>
      <c r="P549" s="123"/>
      <c r="Q549" s="123"/>
      <c r="R549" s="123"/>
      <c r="S549" s="123"/>
      <c r="T549" s="123"/>
      <c r="U549" s="123"/>
      <c r="V549" s="123"/>
      <c r="X549" s="123"/>
    </row>
    <row r="550" spans="10:24" ht="15">
      <c r="J550" s="123"/>
      <c r="K550" s="123"/>
      <c r="L550" s="123"/>
      <c r="M550" s="123"/>
      <c r="N550" s="123"/>
      <c r="O550" s="123"/>
      <c r="P550" s="123"/>
      <c r="Q550" s="123"/>
      <c r="R550" s="123"/>
      <c r="S550" s="123"/>
      <c r="T550" s="123"/>
      <c r="U550" s="123"/>
      <c r="V550" s="123"/>
      <c r="X550" s="123"/>
    </row>
    <row r="551" spans="10:24" ht="15">
      <c r="J551" s="123"/>
      <c r="K551" s="123"/>
      <c r="L551" s="123"/>
      <c r="M551" s="123"/>
      <c r="N551" s="123"/>
      <c r="O551" s="123"/>
      <c r="P551" s="123"/>
      <c r="Q551" s="123"/>
      <c r="R551" s="123"/>
      <c r="S551" s="123"/>
      <c r="T551" s="123"/>
      <c r="U551" s="123"/>
      <c r="V551" s="123"/>
      <c r="X551" s="123"/>
    </row>
    <row r="552" spans="10:24" ht="15">
      <c r="J552" s="123"/>
      <c r="K552" s="123"/>
      <c r="L552" s="123"/>
      <c r="M552" s="123"/>
      <c r="N552" s="123"/>
      <c r="O552" s="123"/>
      <c r="P552" s="123"/>
      <c r="Q552" s="123"/>
      <c r="R552" s="123"/>
      <c r="S552" s="123"/>
      <c r="T552" s="123"/>
      <c r="U552" s="123"/>
      <c r="V552" s="123"/>
      <c r="X552" s="123"/>
    </row>
    <row r="553" spans="10:24" ht="15">
      <c r="J553" s="123"/>
      <c r="K553" s="123"/>
      <c r="L553" s="123"/>
      <c r="M553" s="123"/>
      <c r="N553" s="123"/>
      <c r="O553" s="123"/>
      <c r="P553" s="123"/>
      <c r="Q553" s="123"/>
      <c r="R553" s="123"/>
      <c r="S553" s="123"/>
      <c r="T553" s="123"/>
      <c r="U553" s="123"/>
      <c r="V553" s="123"/>
      <c r="X553" s="123"/>
    </row>
    <row r="554" spans="10:24" ht="15">
      <c r="J554" s="123"/>
      <c r="K554" s="123"/>
      <c r="L554" s="123"/>
      <c r="M554" s="123"/>
      <c r="N554" s="123"/>
      <c r="O554" s="123"/>
      <c r="P554" s="123"/>
      <c r="Q554" s="123"/>
      <c r="R554" s="123"/>
      <c r="S554" s="123"/>
      <c r="T554" s="123"/>
      <c r="U554" s="123"/>
      <c r="V554" s="123"/>
      <c r="X554" s="123"/>
    </row>
    <row r="555" spans="10:24" ht="15">
      <c r="J555" s="123"/>
      <c r="K555" s="123"/>
      <c r="L555" s="123"/>
      <c r="M555" s="123"/>
      <c r="N555" s="123"/>
      <c r="O555" s="123"/>
      <c r="P555" s="123"/>
      <c r="Q555" s="123"/>
      <c r="R555" s="123"/>
      <c r="S555" s="123"/>
      <c r="T555" s="123"/>
      <c r="U555" s="123"/>
      <c r="V555" s="123"/>
      <c r="X555" s="123"/>
    </row>
    <row r="556" spans="10:24" ht="15">
      <c r="J556" s="123"/>
      <c r="K556" s="123"/>
      <c r="L556" s="123"/>
      <c r="M556" s="123"/>
      <c r="N556" s="123"/>
      <c r="O556" s="123"/>
      <c r="P556" s="123"/>
      <c r="Q556" s="123"/>
      <c r="R556" s="123"/>
      <c r="S556" s="123"/>
      <c r="T556" s="123"/>
      <c r="U556" s="123"/>
      <c r="V556" s="123"/>
      <c r="X556" s="123"/>
    </row>
    <row r="557" spans="10:24" ht="15">
      <c r="J557" s="123"/>
      <c r="K557" s="123"/>
      <c r="L557" s="123"/>
      <c r="M557" s="123"/>
      <c r="N557" s="123"/>
      <c r="O557" s="123"/>
      <c r="P557" s="123"/>
      <c r="Q557" s="123"/>
      <c r="R557" s="123"/>
      <c r="S557" s="123"/>
      <c r="T557" s="123"/>
      <c r="U557" s="123"/>
      <c r="V557" s="123"/>
      <c r="X557" s="123"/>
    </row>
    <row r="558" spans="10:24" ht="15">
      <c r="J558" s="123"/>
      <c r="K558" s="123"/>
      <c r="L558" s="123"/>
      <c r="M558" s="123"/>
      <c r="N558" s="123"/>
      <c r="O558" s="123"/>
      <c r="P558" s="123"/>
      <c r="Q558" s="123"/>
      <c r="R558" s="123"/>
      <c r="S558" s="123"/>
      <c r="T558" s="123"/>
      <c r="U558" s="123"/>
      <c r="V558" s="123"/>
      <c r="X558" s="123"/>
    </row>
    <row r="559" spans="10:24" ht="15">
      <c r="J559" s="123"/>
      <c r="K559" s="123"/>
      <c r="L559" s="123"/>
      <c r="M559" s="123"/>
      <c r="N559" s="123"/>
      <c r="O559" s="123"/>
      <c r="P559" s="123"/>
      <c r="Q559" s="123"/>
      <c r="R559" s="123"/>
      <c r="S559" s="123"/>
      <c r="T559" s="123"/>
      <c r="U559" s="123"/>
      <c r="V559" s="123"/>
      <c r="X559" s="123"/>
    </row>
    <row r="560" spans="10:24" ht="15">
      <c r="J560" s="123"/>
      <c r="K560" s="123"/>
      <c r="L560" s="123"/>
      <c r="M560" s="123"/>
      <c r="N560" s="123"/>
      <c r="O560" s="123"/>
      <c r="P560" s="123"/>
      <c r="Q560" s="123"/>
      <c r="R560" s="123"/>
      <c r="S560" s="123"/>
      <c r="T560" s="123"/>
      <c r="U560" s="123"/>
      <c r="V560" s="123"/>
      <c r="X560" s="123"/>
    </row>
    <row r="561" spans="10:24" ht="15">
      <c r="J561" s="123"/>
      <c r="K561" s="123"/>
      <c r="L561" s="123"/>
      <c r="M561" s="123"/>
      <c r="N561" s="123"/>
      <c r="O561" s="123"/>
      <c r="P561" s="123"/>
      <c r="Q561" s="123"/>
      <c r="R561" s="123"/>
      <c r="S561" s="123"/>
      <c r="T561" s="123"/>
      <c r="U561" s="123"/>
      <c r="V561" s="123"/>
      <c r="X561" s="123"/>
    </row>
    <row r="562" spans="10:24" ht="15">
      <c r="J562" s="123"/>
      <c r="K562" s="123"/>
      <c r="L562" s="123"/>
      <c r="M562" s="123"/>
      <c r="N562" s="123"/>
      <c r="O562" s="123"/>
      <c r="P562" s="123"/>
      <c r="Q562" s="123"/>
      <c r="R562" s="123"/>
      <c r="S562" s="123"/>
      <c r="T562" s="123"/>
      <c r="U562" s="123"/>
      <c r="V562" s="123"/>
      <c r="X562" s="123"/>
    </row>
    <row r="563" spans="10:24" ht="15">
      <c r="J563" s="123"/>
      <c r="K563" s="123"/>
      <c r="L563" s="123"/>
      <c r="M563" s="123"/>
      <c r="N563" s="123"/>
      <c r="O563" s="123"/>
      <c r="P563" s="123"/>
      <c r="Q563" s="123"/>
      <c r="R563" s="123"/>
      <c r="S563" s="123"/>
      <c r="T563" s="123"/>
      <c r="U563" s="123"/>
      <c r="V563" s="123"/>
      <c r="X563" s="123"/>
    </row>
    <row r="564" spans="10:24" ht="15">
      <c r="J564" s="123"/>
      <c r="K564" s="123"/>
      <c r="L564" s="123"/>
      <c r="M564" s="123"/>
      <c r="N564" s="123"/>
      <c r="O564" s="123"/>
      <c r="P564" s="123"/>
      <c r="Q564" s="123"/>
      <c r="R564" s="123"/>
      <c r="S564" s="123"/>
      <c r="T564" s="123"/>
      <c r="U564" s="123"/>
      <c r="V564" s="123"/>
      <c r="X564" s="123"/>
    </row>
    <row r="565" spans="10:24" ht="15">
      <c r="J565" s="123"/>
      <c r="K565" s="123"/>
      <c r="L565" s="123"/>
      <c r="M565" s="123"/>
      <c r="N565" s="123"/>
      <c r="O565" s="123"/>
      <c r="P565" s="123"/>
      <c r="Q565" s="123"/>
      <c r="R565" s="123"/>
      <c r="S565" s="123"/>
      <c r="T565" s="123"/>
      <c r="U565" s="123"/>
      <c r="V565" s="123"/>
      <c r="X565" s="123"/>
    </row>
    <row r="566" spans="10:24" ht="15">
      <c r="J566" s="123"/>
      <c r="K566" s="123"/>
      <c r="L566" s="123"/>
      <c r="M566" s="123"/>
      <c r="N566" s="123"/>
      <c r="O566" s="123"/>
      <c r="P566" s="123"/>
      <c r="Q566" s="123"/>
      <c r="R566" s="123"/>
      <c r="S566" s="123"/>
      <c r="T566" s="123"/>
      <c r="U566" s="123"/>
      <c r="V566" s="123"/>
      <c r="X566" s="123"/>
    </row>
    <row r="567" spans="10:24" ht="15">
      <c r="J567" s="123"/>
      <c r="K567" s="123"/>
      <c r="L567" s="123"/>
      <c r="M567" s="123"/>
      <c r="N567" s="123"/>
      <c r="O567" s="123"/>
      <c r="P567" s="123"/>
      <c r="Q567" s="123"/>
      <c r="R567" s="123"/>
      <c r="S567" s="123"/>
      <c r="T567" s="123"/>
      <c r="U567" s="123"/>
      <c r="V567" s="123"/>
      <c r="X567" s="123"/>
    </row>
    <row r="568" spans="10:24" ht="15">
      <c r="J568" s="123"/>
      <c r="K568" s="123"/>
      <c r="L568" s="123"/>
      <c r="M568" s="123"/>
      <c r="N568" s="123"/>
      <c r="O568" s="123"/>
      <c r="P568" s="123"/>
      <c r="Q568" s="123"/>
      <c r="R568" s="123"/>
      <c r="S568" s="123"/>
      <c r="T568" s="123"/>
      <c r="U568" s="123"/>
      <c r="V568" s="123"/>
      <c r="X568" s="123"/>
    </row>
    <row r="569" spans="10:24" ht="15">
      <c r="J569" s="123"/>
      <c r="K569" s="123"/>
      <c r="L569" s="123"/>
      <c r="M569" s="123"/>
      <c r="N569" s="123"/>
      <c r="O569" s="123"/>
      <c r="P569" s="123"/>
      <c r="Q569" s="123"/>
      <c r="R569" s="123"/>
      <c r="S569" s="123"/>
      <c r="T569" s="123"/>
      <c r="U569" s="123"/>
      <c r="V569" s="123"/>
      <c r="X569" s="123"/>
    </row>
    <row r="570" spans="10:24" ht="15">
      <c r="J570" s="123"/>
      <c r="K570" s="123"/>
      <c r="L570" s="123"/>
      <c r="M570" s="123"/>
      <c r="N570" s="123"/>
      <c r="O570" s="123"/>
      <c r="P570" s="123"/>
      <c r="Q570" s="123"/>
      <c r="R570" s="123"/>
      <c r="S570" s="123"/>
      <c r="T570" s="123"/>
      <c r="U570" s="123"/>
      <c r="V570" s="123"/>
      <c r="X570" s="123"/>
    </row>
    <row r="571" spans="10:24" ht="15">
      <c r="J571" s="123"/>
      <c r="K571" s="123"/>
      <c r="L571" s="123"/>
      <c r="M571" s="123"/>
      <c r="N571" s="123"/>
      <c r="O571" s="123"/>
      <c r="P571" s="123"/>
      <c r="Q571" s="123"/>
      <c r="R571" s="123"/>
      <c r="S571" s="123"/>
      <c r="T571" s="123"/>
      <c r="U571" s="123"/>
      <c r="V571" s="123"/>
      <c r="X571" s="123"/>
    </row>
    <row r="572" spans="10:24" ht="15">
      <c r="J572" s="123"/>
      <c r="K572" s="123"/>
      <c r="L572" s="123"/>
      <c r="M572" s="123"/>
      <c r="N572" s="123"/>
      <c r="O572" s="123"/>
      <c r="P572" s="123"/>
      <c r="Q572" s="123"/>
      <c r="R572" s="123"/>
      <c r="S572" s="123"/>
      <c r="T572" s="123"/>
      <c r="U572" s="123"/>
      <c r="V572" s="123"/>
      <c r="X572" s="123"/>
    </row>
    <row r="573" spans="10:24" ht="15">
      <c r="J573" s="123"/>
      <c r="K573" s="123"/>
      <c r="L573" s="123"/>
      <c r="M573" s="123"/>
      <c r="N573" s="123"/>
      <c r="O573" s="123"/>
      <c r="P573" s="123"/>
      <c r="Q573" s="123"/>
      <c r="R573" s="123"/>
      <c r="S573" s="123"/>
      <c r="T573" s="123"/>
      <c r="U573" s="123"/>
      <c r="V573" s="123"/>
      <c r="X573" s="123"/>
    </row>
    <row r="574" spans="10:24" ht="15">
      <c r="J574" s="123"/>
      <c r="K574" s="123"/>
      <c r="L574" s="123"/>
      <c r="M574" s="123"/>
      <c r="N574" s="123"/>
      <c r="O574" s="123"/>
      <c r="P574" s="123"/>
      <c r="Q574" s="123"/>
      <c r="R574" s="123"/>
      <c r="S574" s="123"/>
      <c r="T574" s="123"/>
      <c r="U574" s="123"/>
      <c r="V574" s="123"/>
      <c r="X574" s="123"/>
    </row>
    <row r="575" spans="10:24" ht="15">
      <c r="J575" s="123"/>
      <c r="K575" s="123"/>
      <c r="L575" s="123"/>
      <c r="M575" s="123"/>
      <c r="N575" s="123"/>
      <c r="O575" s="123"/>
      <c r="P575" s="123"/>
      <c r="Q575" s="123"/>
      <c r="R575" s="123"/>
      <c r="S575" s="123"/>
      <c r="T575" s="123"/>
      <c r="U575" s="123"/>
      <c r="V575" s="123"/>
      <c r="X575" s="123"/>
    </row>
    <row r="576" spans="10:24" ht="15">
      <c r="J576" s="123"/>
      <c r="K576" s="123"/>
      <c r="L576" s="123"/>
      <c r="M576" s="123"/>
      <c r="N576" s="123"/>
      <c r="O576" s="123"/>
      <c r="P576" s="123"/>
      <c r="Q576" s="123"/>
      <c r="R576" s="123"/>
      <c r="S576" s="123"/>
      <c r="T576" s="123"/>
      <c r="U576" s="123"/>
      <c r="V576" s="123"/>
      <c r="X576" s="123"/>
    </row>
    <row r="577" spans="10:24" ht="15">
      <c r="J577" s="123"/>
      <c r="K577" s="123"/>
      <c r="L577" s="123"/>
      <c r="M577" s="123"/>
      <c r="N577" s="123"/>
      <c r="O577" s="123"/>
      <c r="P577" s="123"/>
      <c r="Q577" s="123"/>
      <c r="R577" s="123"/>
      <c r="S577" s="123"/>
      <c r="T577" s="123"/>
      <c r="U577" s="123"/>
      <c r="V577" s="123"/>
      <c r="X577" s="123"/>
    </row>
    <row r="578" spans="10:24" ht="15">
      <c r="J578" s="123"/>
      <c r="K578" s="123"/>
      <c r="L578" s="123"/>
      <c r="M578" s="123"/>
      <c r="N578" s="123"/>
      <c r="O578" s="123"/>
      <c r="P578" s="123"/>
      <c r="Q578" s="123"/>
      <c r="R578" s="123"/>
      <c r="S578" s="123"/>
      <c r="T578" s="123"/>
      <c r="U578" s="123"/>
      <c r="V578" s="123"/>
      <c r="X578" s="123"/>
    </row>
    <row r="579" spans="10:24" ht="15">
      <c r="J579" s="123"/>
      <c r="K579" s="123"/>
      <c r="L579" s="123"/>
      <c r="M579" s="123"/>
      <c r="N579" s="123"/>
      <c r="O579" s="123"/>
      <c r="P579" s="123"/>
      <c r="Q579" s="123"/>
      <c r="R579" s="123"/>
      <c r="S579" s="123"/>
      <c r="T579" s="123"/>
      <c r="U579" s="123"/>
      <c r="V579" s="123"/>
      <c r="X579" s="123"/>
    </row>
    <row r="580" spans="10:24" ht="15">
      <c r="J580" s="123"/>
      <c r="K580" s="123"/>
      <c r="L580" s="123"/>
      <c r="M580" s="123"/>
      <c r="N580" s="123"/>
      <c r="O580" s="123"/>
      <c r="P580" s="123"/>
      <c r="Q580" s="123"/>
      <c r="R580" s="123"/>
      <c r="S580" s="123"/>
      <c r="T580" s="123"/>
      <c r="U580" s="123"/>
      <c r="V580" s="123"/>
      <c r="X580" s="123"/>
    </row>
    <row r="581" spans="10:24" ht="15">
      <c r="J581" s="123"/>
      <c r="K581" s="123"/>
      <c r="L581" s="123"/>
      <c r="M581" s="123"/>
      <c r="N581" s="123"/>
      <c r="O581" s="123"/>
      <c r="P581" s="123"/>
      <c r="Q581" s="123"/>
      <c r="R581" s="123"/>
      <c r="S581" s="123"/>
      <c r="T581" s="123"/>
      <c r="U581" s="123"/>
      <c r="V581" s="123"/>
      <c r="X581" s="123"/>
    </row>
    <row r="582" spans="10:24" ht="15">
      <c r="J582" s="123"/>
      <c r="K582" s="123"/>
      <c r="L582" s="123"/>
      <c r="M582" s="123"/>
      <c r="N582" s="123"/>
      <c r="O582" s="123"/>
      <c r="P582" s="123"/>
      <c r="Q582" s="123"/>
      <c r="R582" s="123"/>
      <c r="S582" s="123"/>
      <c r="T582" s="123"/>
      <c r="U582" s="123"/>
      <c r="V582" s="123"/>
      <c r="X582" s="123"/>
    </row>
    <row r="583" spans="10:24" ht="15">
      <c r="J583" s="123"/>
      <c r="K583" s="123"/>
      <c r="L583" s="123"/>
      <c r="M583" s="123"/>
      <c r="N583" s="123"/>
      <c r="O583" s="123"/>
      <c r="P583" s="123"/>
      <c r="Q583" s="123"/>
      <c r="R583" s="123"/>
      <c r="S583" s="123"/>
      <c r="T583" s="123"/>
      <c r="U583" s="123"/>
      <c r="V583" s="123"/>
      <c r="X583" s="123"/>
    </row>
    <row r="584" spans="10:24" ht="15">
      <c r="J584" s="123"/>
      <c r="K584" s="123"/>
      <c r="L584" s="123"/>
      <c r="M584" s="123"/>
      <c r="N584" s="123"/>
      <c r="O584" s="123"/>
      <c r="P584" s="123"/>
      <c r="Q584" s="123"/>
      <c r="R584" s="123"/>
      <c r="S584" s="123"/>
      <c r="T584" s="123"/>
      <c r="U584" s="123"/>
      <c r="V584" s="123"/>
      <c r="X584" s="123"/>
    </row>
    <row r="585" spans="10:24" ht="15"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X585" s="123"/>
    </row>
    <row r="586" spans="10:24" ht="15">
      <c r="J586" s="123"/>
      <c r="K586" s="123"/>
      <c r="L586" s="123"/>
      <c r="M586" s="123"/>
      <c r="N586" s="123"/>
      <c r="O586" s="123"/>
      <c r="P586" s="123"/>
      <c r="Q586" s="123"/>
      <c r="R586" s="123"/>
      <c r="S586" s="123"/>
      <c r="T586" s="123"/>
      <c r="U586" s="123"/>
      <c r="V586" s="123"/>
      <c r="X586" s="123"/>
    </row>
    <row r="587" spans="10:24" ht="15">
      <c r="J587" s="123"/>
      <c r="K587" s="123"/>
      <c r="L587" s="123"/>
      <c r="M587" s="123"/>
      <c r="N587" s="123"/>
      <c r="O587" s="123"/>
      <c r="P587" s="123"/>
      <c r="Q587" s="123"/>
      <c r="R587" s="123"/>
      <c r="S587" s="123"/>
      <c r="T587" s="123"/>
      <c r="U587" s="123"/>
      <c r="V587" s="123"/>
      <c r="X587" s="123"/>
    </row>
    <row r="588" spans="10:24" ht="15">
      <c r="J588" s="123"/>
      <c r="K588" s="123"/>
      <c r="L588" s="123"/>
      <c r="M588" s="123"/>
      <c r="N588" s="123"/>
      <c r="O588" s="123"/>
      <c r="P588" s="123"/>
      <c r="Q588" s="123"/>
      <c r="R588" s="123"/>
      <c r="S588" s="123"/>
      <c r="T588" s="123"/>
      <c r="U588" s="123"/>
      <c r="V588" s="123"/>
      <c r="X588" s="123"/>
    </row>
    <row r="589" spans="10:24" ht="15">
      <c r="J589" s="123"/>
      <c r="K589" s="123"/>
      <c r="L589" s="123"/>
      <c r="M589" s="123"/>
      <c r="N589" s="123"/>
      <c r="O589" s="123"/>
      <c r="P589" s="123"/>
      <c r="Q589" s="123"/>
      <c r="R589" s="123"/>
      <c r="S589" s="123"/>
      <c r="T589" s="123"/>
      <c r="U589" s="123"/>
      <c r="V589" s="123"/>
      <c r="X589" s="123"/>
    </row>
    <row r="590" spans="10:24" ht="15">
      <c r="J590" s="123"/>
      <c r="K590" s="123"/>
      <c r="L590" s="123"/>
      <c r="M590" s="123"/>
      <c r="N590" s="123"/>
      <c r="O590" s="123"/>
      <c r="P590" s="123"/>
      <c r="Q590" s="123"/>
      <c r="R590" s="123"/>
      <c r="S590" s="123"/>
      <c r="T590" s="123"/>
      <c r="U590" s="123"/>
      <c r="V590" s="123"/>
      <c r="X590" s="123"/>
    </row>
    <row r="591" spans="10:24" ht="15">
      <c r="J591" s="123"/>
      <c r="K591" s="123"/>
      <c r="L591" s="123"/>
      <c r="M591" s="123"/>
      <c r="N591" s="123"/>
      <c r="O591" s="123"/>
      <c r="P591" s="123"/>
      <c r="Q591" s="123"/>
      <c r="R591" s="123"/>
      <c r="S591" s="123"/>
      <c r="T591" s="123"/>
      <c r="U591" s="123"/>
      <c r="V591" s="123"/>
      <c r="X591" s="123"/>
    </row>
    <row r="592" spans="10:24" ht="15">
      <c r="J592" s="123"/>
      <c r="K592" s="123"/>
      <c r="L592" s="123"/>
      <c r="M592" s="123"/>
      <c r="N592" s="123"/>
      <c r="O592" s="123"/>
      <c r="P592" s="123"/>
      <c r="Q592" s="123"/>
      <c r="R592" s="123"/>
      <c r="S592" s="123"/>
      <c r="T592" s="123"/>
      <c r="U592" s="123"/>
      <c r="V592" s="123"/>
      <c r="X592" s="123"/>
    </row>
    <row r="593" spans="10:24" ht="15">
      <c r="J593" s="123"/>
      <c r="K593" s="123"/>
      <c r="L593" s="123"/>
      <c r="M593" s="123"/>
      <c r="N593" s="123"/>
      <c r="O593" s="123"/>
      <c r="P593" s="123"/>
      <c r="Q593" s="123"/>
      <c r="R593" s="123"/>
      <c r="S593" s="123"/>
      <c r="T593" s="123"/>
      <c r="U593" s="123"/>
      <c r="V593" s="123"/>
      <c r="X593" s="123"/>
    </row>
    <row r="594" spans="10:24" ht="15">
      <c r="J594" s="123"/>
      <c r="K594" s="123"/>
      <c r="L594" s="123"/>
      <c r="M594" s="123"/>
      <c r="N594" s="123"/>
      <c r="O594" s="123"/>
      <c r="P594" s="123"/>
      <c r="Q594" s="123"/>
      <c r="R594" s="123"/>
      <c r="S594" s="123"/>
      <c r="T594" s="123"/>
      <c r="U594" s="123"/>
      <c r="V594" s="123"/>
      <c r="X594" s="123"/>
    </row>
    <row r="595" spans="10:24" ht="15">
      <c r="J595" s="123"/>
      <c r="K595" s="123"/>
      <c r="L595" s="123"/>
      <c r="M595" s="123"/>
      <c r="N595" s="123"/>
      <c r="O595" s="123"/>
      <c r="P595" s="123"/>
      <c r="Q595" s="123"/>
      <c r="R595" s="123"/>
      <c r="S595" s="123"/>
      <c r="T595" s="123"/>
      <c r="U595" s="123"/>
      <c r="V595" s="123"/>
      <c r="X595" s="123"/>
    </row>
    <row r="596" spans="10:24" ht="15">
      <c r="J596" s="123"/>
      <c r="K596" s="123"/>
      <c r="L596" s="123"/>
      <c r="M596" s="123"/>
      <c r="N596" s="123"/>
      <c r="O596" s="123"/>
      <c r="P596" s="123"/>
      <c r="Q596" s="123"/>
      <c r="R596" s="123"/>
      <c r="S596" s="123"/>
      <c r="T596" s="123"/>
      <c r="U596" s="123"/>
      <c r="V596" s="123"/>
      <c r="X596" s="123"/>
    </row>
    <row r="597" spans="10:24" ht="15">
      <c r="J597" s="123"/>
      <c r="K597" s="123"/>
      <c r="L597" s="123"/>
      <c r="M597" s="123"/>
      <c r="N597" s="123"/>
      <c r="O597" s="123"/>
      <c r="P597" s="123"/>
      <c r="Q597" s="123"/>
      <c r="R597" s="123"/>
      <c r="S597" s="123"/>
      <c r="T597" s="123"/>
      <c r="U597" s="123"/>
      <c r="V597" s="123"/>
      <c r="X597" s="123"/>
    </row>
    <row r="598" spans="10:24" ht="15">
      <c r="J598" s="123"/>
      <c r="K598" s="123"/>
      <c r="L598" s="123"/>
      <c r="M598" s="123"/>
      <c r="N598" s="123"/>
      <c r="O598" s="123"/>
      <c r="P598" s="123"/>
      <c r="Q598" s="123"/>
      <c r="R598" s="123"/>
      <c r="S598" s="123"/>
      <c r="T598" s="123"/>
      <c r="U598" s="123"/>
      <c r="V598" s="123"/>
      <c r="X598" s="123"/>
    </row>
    <row r="599" spans="10:24" ht="15">
      <c r="J599" s="123"/>
      <c r="K599" s="123"/>
      <c r="L599" s="123"/>
      <c r="M599" s="123"/>
      <c r="N599" s="123"/>
      <c r="O599" s="123"/>
      <c r="P599" s="123"/>
      <c r="Q599" s="123"/>
      <c r="R599" s="123"/>
      <c r="S599" s="123"/>
      <c r="T599" s="123"/>
      <c r="U599" s="123"/>
      <c r="V599" s="123"/>
      <c r="X599" s="123"/>
    </row>
    <row r="600" spans="10:24" ht="15">
      <c r="J600" s="123"/>
      <c r="K600" s="123"/>
      <c r="L600" s="123"/>
      <c r="M600" s="123"/>
      <c r="N600" s="123"/>
      <c r="O600" s="123"/>
      <c r="P600" s="123"/>
      <c r="Q600" s="123"/>
      <c r="R600" s="123"/>
      <c r="S600" s="123"/>
      <c r="T600" s="123"/>
      <c r="U600" s="123"/>
      <c r="V600" s="123"/>
      <c r="X600" s="123"/>
    </row>
    <row r="601" spans="10:24" ht="15">
      <c r="J601" s="123"/>
      <c r="K601" s="123"/>
      <c r="L601" s="123"/>
      <c r="M601" s="123"/>
      <c r="N601" s="123"/>
      <c r="O601" s="123"/>
      <c r="P601" s="123"/>
      <c r="Q601" s="123"/>
      <c r="R601" s="123"/>
      <c r="S601" s="123"/>
      <c r="T601" s="123"/>
      <c r="U601" s="123"/>
      <c r="V601" s="123"/>
      <c r="X601" s="123"/>
    </row>
    <row r="602" spans="10:24" ht="15"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X602" s="123"/>
    </row>
    <row r="603" spans="10:24" ht="15">
      <c r="J603" s="123"/>
      <c r="K603" s="123"/>
      <c r="L603" s="123"/>
      <c r="M603" s="123"/>
      <c r="N603" s="123"/>
      <c r="O603" s="123"/>
      <c r="P603" s="123"/>
      <c r="Q603" s="123"/>
      <c r="R603" s="123"/>
      <c r="S603" s="123"/>
      <c r="T603" s="123"/>
      <c r="U603" s="123"/>
      <c r="V603" s="123"/>
      <c r="X603" s="123"/>
    </row>
    <row r="604" spans="10:24" ht="15">
      <c r="J604" s="123"/>
      <c r="K604" s="123"/>
      <c r="L604" s="123"/>
      <c r="M604" s="123"/>
      <c r="N604" s="123"/>
      <c r="O604" s="123"/>
      <c r="P604" s="123"/>
      <c r="Q604" s="123"/>
      <c r="R604" s="123"/>
      <c r="S604" s="123"/>
      <c r="T604" s="123"/>
      <c r="U604" s="123"/>
      <c r="V604" s="123"/>
      <c r="X604" s="123"/>
    </row>
    <row r="605" spans="10:24" ht="15">
      <c r="J605" s="123"/>
      <c r="K605" s="123"/>
      <c r="L605" s="123"/>
      <c r="M605" s="123"/>
      <c r="N605" s="123"/>
      <c r="O605" s="123"/>
      <c r="P605" s="123"/>
      <c r="Q605" s="123"/>
      <c r="R605" s="123"/>
      <c r="S605" s="123"/>
      <c r="T605" s="123"/>
      <c r="U605" s="123"/>
      <c r="V605" s="123"/>
      <c r="X605" s="123"/>
    </row>
    <row r="606" spans="10:24" ht="15">
      <c r="J606" s="123"/>
      <c r="K606" s="123"/>
      <c r="L606" s="123"/>
      <c r="M606" s="123"/>
      <c r="N606" s="123"/>
      <c r="O606" s="123"/>
      <c r="P606" s="123"/>
      <c r="Q606" s="123"/>
      <c r="R606" s="123"/>
      <c r="S606" s="123"/>
      <c r="T606" s="123"/>
      <c r="U606" s="123"/>
      <c r="V606" s="123"/>
      <c r="X606" s="123"/>
    </row>
    <row r="607" spans="10:24" ht="15">
      <c r="J607" s="123"/>
      <c r="K607" s="123"/>
      <c r="L607" s="123"/>
      <c r="M607" s="123"/>
      <c r="N607" s="123"/>
      <c r="O607" s="123"/>
      <c r="P607" s="123"/>
      <c r="Q607" s="123"/>
      <c r="R607" s="123"/>
      <c r="S607" s="123"/>
      <c r="T607" s="123"/>
      <c r="U607" s="123"/>
      <c r="V607" s="123"/>
      <c r="X607" s="123"/>
    </row>
    <row r="608" spans="10:24" ht="15">
      <c r="J608" s="123"/>
      <c r="K608" s="123"/>
      <c r="L608" s="123"/>
      <c r="M608" s="123"/>
      <c r="N608" s="123"/>
      <c r="O608" s="123"/>
      <c r="P608" s="123"/>
      <c r="Q608" s="123"/>
      <c r="R608" s="123"/>
      <c r="S608" s="123"/>
      <c r="T608" s="123"/>
      <c r="U608" s="123"/>
      <c r="V608" s="123"/>
      <c r="X608" s="123"/>
    </row>
    <row r="609" spans="10:24" ht="15">
      <c r="J609" s="123"/>
      <c r="K609" s="123"/>
      <c r="L609" s="123"/>
      <c r="M609" s="123"/>
      <c r="N609" s="123"/>
      <c r="O609" s="123"/>
      <c r="P609" s="123"/>
      <c r="Q609" s="123"/>
      <c r="R609" s="123"/>
      <c r="S609" s="123"/>
      <c r="T609" s="123"/>
      <c r="U609" s="123"/>
      <c r="V609" s="123"/>
      <c r="X609" s="123"/>
    </row>
    <row r="610" spans="10:24" ht="15">
      <c r="J610" s="123"/>
      <c r="K610" s="123"/>
      <c r="L610" s="123"/>
      <c r="M610" s="123"/>
      <c r="N610" s="123"/>
      <c r="O610" s="123"/>
      <c r="P610" s="123"/>
      <c r="Q610" s="123"/>
      <c r="R610" s="123"/>
      <c r="S610" s="123"/>
      <c r="T610" s="123"/>
      <c r="U610" s="123"/>
      <c r="V610" s="123"/>
      <c r="X610" s="123"/>
    </row>
    <row r="611" spans="10:24" ht="15">
      <c r="J611" s="123"/>
      <c r="K611" s="123"/>
      <c r="L611" s="123"/>
      <c r="M611" s="123"/>
      <c r="N611" s="123"/>
      <c r="O611" s="123"/>
      <c r="P611" s="123"/>
      <c r="Q611" s="123"/>
      <c r="R611" s="123"/>
      <c r="S611" s="123"/>
      <c r="T611" s="123"/>
      <c r="U611" s="123"/>
      <c r="V611" s="123"/>
      <c r="X611" s="123"/>
    </row>
    <row r="612" spans="10:24" ht="15">
      <c r="J612" s="123"/>
      <c r="K612" s="123"/>
      <c r="L612" s="123"/>
      <c r="M612" s="123"/>
      <c r="N612" s="123"/>
      <c r="O612" s="123"/>
      <c r="P612" s="123"/>
      <c r="Q612" s="123"/>
      <c r="R612" s="123"/>
      <c r="S612" s="123"/>
      <c r="T612" s="123"/>
      <c r="U612" s="123"/>
      <c r="V612" s="123"/>
      <c r="X612" s="123"/>
    </row>
    <row r="613" spans="10:24" ht="15">
      <c r="J613" s="123"/>
      <c r="K613" s="123"/>
      <c r="L613" s="123"/>
      <c r="M613" s="123"/>
      <c r="N613" s="123"/>
      <c r="O613" s="123"/>
      <c r="P613" s="123"/>
      <c r="Q613" s="123"/>
      <c r="R613" s="123"/>
      <c r="S613" s="123"/>
      <c r="T613" s="123"/>
      <c r="U613" s="123"/>
      <c r="V613" s="123"/>
      <c r="X613" s="123"/>
    </row>
    <row r="614" spans="10:24" ht="15">
      <c r="J614" s="123"/>
      <c r="K614" s="123"/>
      <c r="L614" s="123"/>
      <c r="M614" s="123"/>
      <c r="N614" s="123"/>
      <c r="O614" s="123"/>
      <c r="P614" s="123"/>
      <c r="Q614" s="123"/>
      <c r="R614" s="123"/>
      <c r="S614" s="123"/>
      <c r="T614" s="123"/>
      <c r="U614" s="123"/>
      <c r="V614" s="123"/>
      <c r="X614" s="123"/>
    </row>
    <row r="615" spans="10:24" ht="15">
      <c r="J615" s="123"/>
      <c r="K615" s="123"/>
      <c r="L615" s="123"/>
      <c r="M615" s="123"/>
      <c r="N615" s="123"/>
      <c r="O615" s="123"/>
      <c r="P615" s="123"/>
      <c r="Q615" s="123"/>
      <c r="R615" s="123"/>
      <c r="S615" s="123"/>
      <c r="T615" s="123"/>
      <c r="U615" s="123"/>
      <c r="V615" s="123"/>
      <c r="X615" s="123"/>
    </row>
    <row r="616" spans="10:24" ht="15"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X616" s="123"/>
    </row>
    <row r="617" spans="10:24" ht="15">
      <c r="J617" s="123"/>
      <c r="K617" s="123"/>
      <c r="L617" s="123"/>
      <c r="M617" s="123"/>
      <c r="N617" s="123"/>
      <c r="O617" s="123"/>
      <c r="P617" s="123"/>
      <c r="Q617" s="123"/>
      <c r="R617" s="123"/>
      <c r="S617" s="123"/>
      <c r="T617" s="123"/>
      <c r="U617" s="123"/>
      <c r="V617" s="123"/>
      <c r="X617" s="123"/>
    </row>
    <row r="618" spans="10:24" ht="15">
      <c r="J618" s="123"/>
      <c r="K618" s="123"/>
      <c r="L618" s="123"/>
      <c r="M618" s="123"/>
      <c r="N618" s="123"/>
      <c r="O618" s="123"/>
      <c r="P618" s="123"/>
      <c r="Q618" s="123"/>
      <c r="R618" s="123"/>
      <c r="S618" s="123"/>
      <c r="T618" s="123"/>
      <c r="U618" s="123"/>
      <c r="V618" s="123"/>
      <c r="X618" s="123"/>
    </row>
    <row r="619" spans="10:24" ht="15">
      <c r="J619" s="123"/>
      <c r="K619" s="123"/>
      <c r="L619" s="123"/>
      <c r="M619" s="123"/>
      <c r="N619" s="123"/>
      <c r="O619" s="123"/>
      <c r="P619" s="123"/>
      <c r="Q619" s="123"/>
      <c r="R619" s="123"/>
      <c r="S619" s="123"/>
      <c r="T619" s="123"/>
      <c r="U619" s="123"/>
      <c r="V619" s="123"/>
      <c r="X619" s="123"/>
    </row>
    <row r="620" spans="10:24" ht="15">
      <c r="J620" s="123"/>
      <c r="K620" s="123"/>
      <c r="L620" s="123"/>
      <c r="M620" s="123"/>
      <c r="N620" s="123"/>
      <c r="O620" s="123"/>
      <c r="P620" s="123"/>
      <c r="Q620" s="123"/>
      <c r="R620" s="123"/>
      <c r="S620" s="123"/>
      <c r="T620" s="123"/>
      <c r="U620" s="123"/>
      <c r="V620" s="123"/>
      <c r="X620" s="123"/>
    </row>
    <row r="621" spans="10:24" ht="15">
      <c r="J621" s="123"/>
      <c r="K621" s="123"/>
      <c r="L621" s="123"/>
      <c r="M621" s="123"/>
      <c r="N621" s="123"/>
      <c r="O621" s="123"/>
      <c r="P621" s="123"/>
      <c r="Q621" s="123"/>
      <c r="R621" s="123"/>
      <c r="S621" s="123"/>
      <c r="T621" s="123"/>
      <c r="U621" s="123"/>
      <c r="V621" s="123"/>
      <c r="X621" s="123"/>
    </row>
    <row r="622" spans="10:24" ht="15">
      <c r="J622" s="123"/>
      <c r="K622" s="123"/>
      <c r="L622" s="123"/>
      <c r="M622" s="123"/>
      <c r="N622" s="123"/>
      <c r="O622" s="123"/>
      <c r="P622" s="123"/>
      <c r="Q622" s="123"/>
      <c r="R622" s="123"/>
      <c r="S622" s="123"/>
      <c r="T622" s="123"/>
      <c r="U622" s="123"/>
      <c r="V622" s="123"/>
      <c r="X622" s="123"/>
    </row>
    <row r="623" spans="10:24" ht="15">
      <c r="J623" s="123"/>
      <c r="K623" s="123"/>
      <c r="L623" s="123"/>
      <c r="M623" s="123"/>
      <c r="N623" s="123"/>
      <c r="O623" s="123"/>
      <c r="P623" s="123"/>
      <c r="Q623" s="123"/>
      <c r="R623" s="123"/>
      <c r="S623" s="123"/>
      <c r="T623" s="123"/>
      <c r="U623" s="123"/>
      <c r="V623" s="123"/>
      <c r="X623" s="123"/>
    </row>
    <row r="624" spans="10:24" ht="15">
      <c r="J624" s="123"/>
      <c r="K624" s="123"/>
      <c r="L624" s="123"/>
      <c r="M624" s="123"/>
      <c r="N624" s="123"/>
      <c r="O624" s="123"/>
      <c r="P624" s="123"/>
      <c r="Q624" s="123"/>
      <c r="R624" s="123"/>
      <c r="S624" s="123"/>
      <c r="T624" s="123"/>
      <c r="U624" s="123"/>
      <c r="V624" s="123"/>
      <c r="X624" s="123"/>
    </row>
    <row r="625" spans="10:24" ht="15">
      <c r="J625" s="123"/>
      <c r="K625" s="123"/>
      <c r="L625" s="123"/>
      <c r="M625" s="123"/>
      <c r="N625" s="123"/>
      <c r="O625" s="123"/>
      <c r="P625" s="123"/>
      <c r="Q625" s="123"/>
      <c r="R625" s="123"/>
      <c r="S625" s="123"/>
      <c r="T625" s="123"/>
      <c r="U625" s="123"/>
      <c r="V625" s="123"/>
      <c r="X625" s="123"/>
    </row>
    <row r="626" spans="10:24" ht="15">
      <c r="J626" s="123"/>
      <c r="K626" s="123"/>
      <c r="L626" s="123"/>
      <c r="M626" s="123"/>
      <c r="N626" s="123"/>
      <c r="O626" s="123"/>
      <c r="P626" s="123"/>
      <c r="Q626" s="123"/>
      <c r="R626" s="123"/>
      <c r="S626" s="123"/>
      <c r="T626" s="123"/>
      <c r="U626" s="123"/>
      <c r="V626" s="123"/>
      <c r="X626" s="123"/>
    </row>
    <row r="627" spans="10:24" ht="15">
      <c r="J627" s="123"/>
      <c r="K627" s="123"/>
      <c r="L627" s="123"/>
      <c r="M627" s="123"/>
      <c r="N627" s="123"/>
      <c r="O627" s="123"/>
      <c r="P627" s="123"/>
      <c r="Q627" s="123"/>
      <c r="R627" s="123"/>
      <c r="S627" s="123"/>
      <c r="T627" s="123"/>
      <c r="U627" s="123"/>
      <c r="V627" s="123"/>
      <c r="X627" s="123"/>
    </row>
    <row r="628" spans="10:24" ht="15">
      <c r="J628" s="123"/>
      <c r="K628" s="123"/>
      <c r="L628" s="123"/>
      <c r="M628" s="123"/>
      <c r="N628" s="123"/>
      <c r="O628" s="123"/>
      <c r="P628" s="123"/>
      <c r="Q628" s="123"/>
      <c r="R628" s="123"/>
      <c r="S628" s="123"/>
      <c r="T628" s="123"/>
      <c r="U628" s="123"/>
      <c r="V628" s="123"/>
      <c r="X628" s="123"/>
    </row>
    <row r="629" spans="10:24" ht="15">
      <c r="J629" s="123"/>
      <c r="K629" s="123"/>
      <c r="L629" s="123"/>
      <c r="M629" s="123"/>
      <c r="N629" s="123"/>
      <c r="O629" s="123"/>
      <c r="P629" s="123"/>
      <c r="Q629" s="123"/>
      <c r="R629" s="123"/>
      <c r="S629" s="123"/>
      <c r="T629" s="123"/>
      <c r="U629" s="123"/>
      <c r="V629" s="123"/>
      <c r="X629" s="123"/>
    </row>
    <row r="630" spans="10:24" ht="15">
      <c r="J630" s="123"/>
      <c r="K630" s="123"/>
      <c r="L630" s="123"/>
      <c r="M630" s="123"/>
      <c r="N630" s="123"/>
      <c r="O630" s="123"/>
      <c r="P630" s="123"/>
      <c r="Q630" s="123"/>
      <c r="R630" s="123"/>
      <c r="S630" s="123"/>
      <c r="T630" s="123"/>
      <c r="U630" s="123"/>
      <c r="V630" s="123"/>
      <c r="X630" s="123"/>
    </row>
    <row r="631" spans="10:24" ht="15">
      <c r="J631" s="123"/>
      <c r="K631" s="123"/>
      <c r="L631" s="123"/>
      <c r="M631" s="123"/>
      <c r="N631" s="123"/>
      <c r="O631" s="123"/>
      <c r="P631" s="123"/>
      <c r="Q631" s="123"/>
      <c r="R631" s="123"/>
      <c r="S631" s="123"/>
      <c r="T631" s="123"/>
      <c r="U631" s="123"/>
      <c r="V631" s="123"/>
      <c r="X631" s="123"/>
    </row>
    <row r="632" spans="10:24" ht="15">
      <c r="J632" s="123"/>
      <c r="K632" s="123"/>
      <c r="L632" s="123"/>
      <c r="M632" s="123"/>
      <c r="N632" s="123"/>
      <c r="O632" s="123"/>
      <c r="P632" s="123"/>
      <c r="Q632" s="123"/>
      <c r="R632" s="123"/>
      <c r="S632" s="123"/>
      <c r="T632" s="123"/>
      <c r="U632" s="123"/>
      <c r="V632" s="123"/>
      <c r="X632" s="123"/>
    </row>
    <row r="633" spans="10:24" ht="15">
      <c r="J633" s="123"/>
      <c r="K633" s="123"/>
      <c r="L633" s="123"/>
      <c r="M633" s="123"/>
      <c r="N633" s="123"/>
      <c r="O633" s="123"/>
      <c r="P633" s="123"/>
      <c r="Q633" s="123"/>
      <c r="R633" s="123"/>
      <c r="S633" s="123"/>
      <c r="T633" s="123"/>
      <c r="U633" s="123"/>
      <c r="V633" s="123"/>
      <c r="X633" s="123"/>
    </row>
    <row r="634" spans="10:24" ht="15">
      <c r="J634" s="123"/>
      <c r="K634" s="123"/>
      <c r="L634" s="123"/>
      <c r="M634" s="123"/>
      <c r="N634" s="123"/>
      <c r="O634" s="123"/>
      <c r="P634" s="123"/>
      <c r="Q634" s="123"/>
      <c r="R634" s="123"/>
      <c r="S634" s="123"/>
      <c r="T634" s="123"/>
      <c r="U634" s="123"/>
      <c r="V634" s="123"/>
      <c r="X634" s="123"/>
    </row>
    <row r="635" spans="10:24" ht="15">
      <c r="J635" s="123"/>
      <c r="K635" s="123"/>
      <c r="L635" s="123"/>
      <c r="M635" s="123"/>
      <c r="N635" s="123"/>
      <c r="O635" s="123"/>
      <c r="P635" s="123"/>
      <c r="Q635" s="123"/>
      <c r="R635" s="123"/>
      <c r="S635" s="123"/>
      <c r="T635" s="123"/>
      <c r="U635" s="123"/>
      <c r="V635" s="123"/>
      <c r="X635" s="123"/>
    </row>
    <row r="636" spans="10:24" ht="15">
      <c r="J636" s="123"/>
      <c r="K636" s="123"/>
      <c r="L636" s="123"/>
      <c r="M636" s="123"/>
      <c r="N636" s="123"/>
      <c r="O636" s="123"/>
      <c r="P636" s="123"/>
      <c r="Q636" s="123"/>
      <c r="R636" s="123"/>
      <c r="S636" s="123"/>
      <c r="T636" s="123"/>
      <c r="U636" s="123"/>
      <c r="V636" s="123"/>
      <c r="X636" s="123"/>
    </row>
    <row r="637" spans="10:24" ht="15">
      <c r="J637" s="123"/>
      <c r="K637" s="123"/>
      <c r="L637" s="123"/>
      <c r="M637" s="123"/>
      <c r="N637" s="123"/>
      <c r="O637" s="123"/>
      <c r="P637" s="123"/>
      <c r="Q637" s="123"/>
      <c r="R637" s="123"/>
      <c r="S637" s="123"/>
      <c r="T637" s="123"/>
      <c r="U637" s="123"/>
      <c r="V637" s="123"/>
      <c r="X637" s="123"/>
    </row>
    <row r="638" spans="10:24" ht="15">
      <c r="J638" s="123"/>
      <c r="K638" s="123"/>
      <c r="L638" s="123"/>
      <c r="M638" s="123"/>
      <c r="N638" s="123"/>
      <c r="O638" s="123"/>
      <c r="P638" s="123"/>
      <c r="Q638" s="123"/>
      <c r="R638" s="123"/>
      <c r="S638" s="123"/>
      <c r="T638" s="123"/>
      <c r="U638" s="123"/>
      <c r="V638" s="123"/>
      <c r="X638" s="123"/>
    </row>
    <row r="639" spans="10:24" ht="15">
      <c r="J639" s="123"/>
      <c r="K639" s="123"/>
      <c r="L639" s="123"/>
      <c r="M639" s="123"/>
      <c r="N639" s="123"/>
      <c r="O639" s="123"/>
      <c r="P639" s="123"/>
      <c r="Q639" s="123"/>
      <c r="R639" s="123"/>
      <c r="S639" s="123"/>
      <c r="T639" s="123"/>
      <c r="U639" s="123"/>
      <c r="V639" s="123"/>
      <c r="X639" s="123"/>
    </row>
    <row r="640" spans="10:24" ht="15">
      <c r="J640" s="123"/>
      <c r="K640" s="123"/>
      <c r="L640" s="123"/>
      <c r="M640" s="123"/>
      <c r="N640" s="123"/>
      <c r="O640" s="123"/>
      <c r="P640" s="123"/>
      <c r="Q640" s="123"/>
      <c r="R640" s="123"/>
      <c r="S640" s="123"/>
      <c r="T640" s="123"/>
      <c r="U640" s="123"/>
      <c r="V640" s="123"/>
      <c r="X640" s="123"/>
    </row>
    <row r="641" spans="10:24" ht="15">
      <c r="J641" s="123"/>
      <c r="K641" s="123"/>
      <c r="L641" s="123"/>
      <c r="M641" s="123"/>
      <c r="N641" s="123"/>
      <c r="O641" s="123"/>
      <c r="P641" s="123"/>
      <c r="Q641" s="123"/>
      <c r="R641" s="123"/>
      <c r="S641" s="123"/>
      <c r="T641" s="123"/>
      <c r="U641" s="123"/>
      <c r="V641" s="123"/>
      <c r="X641" s="123"/>
    </row>
    <row r="642" spans="10:24" ht="15">
      <c r="J642" s="123"/>
      <c r="K642" s="123"/>
      <c r="L642" s="123"/>
      <c r="M642" s="123"/>
      <c r="N642" s="123"/>
      <c r="O642" s="123"/>
      <c r="P642" s="123"/>
      <c r="Q642" s="123"/>
      <c r="R642" s="123"/>
      <c r="S642" s="123"/>
      <c r="T642" s="123"/>
      <c r="U642" s="123"/>
      <c r="V642" s="123"/>
      <c r="X642" s="123"/>
    </row>
    <row r="643" spans="10:24" ht="15">
      <c r="J643" s="123"/>
      <c r="K643" s="123"/>
      <c r="L643" s="123"/>
      <c r="M643" s="123"/>
      <c r="N643" s="123"/>
      <c r="O643" s="123"/>
      <c r="P643" s="123"/>
      <c r="Q643" s="123"/>
      <c r="R643" s="123"/>
      <c r="S643" s="123"/>
      <c r="T643" s="123"/>
      <c r="U643" s="123"/>
      <c r="V643" s="123"/>
      <c r="X643" s="123"/>
    </row>
    <row r="644" spans="10:24" ht="15">
      <c r="J644" s="123"/>
      <c r="K644" s="123"/>
      <c r="L644" s="123"/>
      <c r="M644" s="123"/>
      <c r="N644" s="123"/>
      <c r="O644" s="123"/>
      <c r="P644" s="123"/>
      <c r="Q644" s="123"/>
      <c r="R644" s="123"/>
      <c r="S644" s="123"/>
      <c r="T644" s="123"/>
      <c r="U644" s="123"/>
      <c r="V644" s="123"/>
      <c r="X644" s="123"/>
    </row>
    <row r="645" spans="10:24" ht="15">
      <c r="J645" s="123"/>
      <c r="K645" s="123"/>
      <c r="L645" s="123"/>
      <c r="M645" s="123"/>
      <c r="N645" s="123"/>
      <c r="O645" s="123"/>
      <c r="P645" s="123"/>
      <c r="Q645" s="123"/>
      <c r="R645" s="123"/>
      <c r="S645" s="123"/>
      <c r="T645" s="123"/>
      <c r="U645" s="123"/>
      <c r="V645" s="123"/>
      <c r="X645" s="123"/>
    </row>
    <row r="646" spans="10:24" ht="15">
      <c r="J646" s="123"/>
      <c r="K646" s="123"/>
      <c r="L646" s="123"/>
      <c r="M646" s="123"/>
      <c r="N646" s="123"/>
      <c r="O646" s="123"/>
      <c r="P646" s="123"/>
      <c r="Q646" s="123"/>
      <c r="R646" s="123"/>
      <c r="S646" s="123"/>
      <c r="T646" s="123"/>
      <c r="U646" s="123"/>
      <c r="V646" s="123"/>
      <c r="X646" s="123"/>
    </row>
    <row r="647" spans="10:24" ht="15">
      <c r="J647" s="123"/>
      <c r="K647" s="123"/>
      <c r="L647" s="123"/>
      <c r="M647" s="123"/>
      <c r="N647" s="123"/>
      <c r="O647" s="123"/>
      <c r="P647" s="123"/>
      <c r="Q647" s="123"/>
      <c r="R647" s="123"/>
      <c r="S647" s="123"/>
      <c r="T647" s="123"/>
      <c r="U647" s="123"/>
      <c r="V647" s="123"/>
      <c r="X647" s="123"/>
    </row>
    <row r="648" spans="10:24" ht="15">
      <c r="J648" s="123"/>
      <c r="K648" s="123"/>
      <c r="L648" s="123"/>
      <c r="M648" s="123"/>
      <c r="N648" s="123"/>
      <c r="O648" s="123"/>
      <c r="P648" s="123"/>
      <c r="Q648" s="123"/>
      <c r="R648" s="123"/>
      <c r="S648" s="123"/>
      <c r="T648" s="123"/>
      <c r="U648" s="123"/>
      <c r="V648" s="123"/>
      <c r="X648" s="123"/>
    </row>
    <row r="649" spans="10:24" ht="15">
      <c r="J649" s="123"/>
      <c r="K649" s="123"/>
      <c r="L649" s="123"/>
      <c r="M649" s="123"/>
      <c r="N649" s="123"/>
      <c r="O649" s="123"/>
      <c r="P649" s="123"/>
      <c r="Q649" s="123"/>
      <c r="R649" s="123"/>
      <c r="S649" s="123"/>
      <c r="T649" s="123"/>
      <c r="U649" s="123"/>
      <c r="V649" s="123"/>
      <c r="X649" s="123"/>
    </row>
    <row r="650" spans="10:24" ht="15">
      <c r="J650" s="123"/>
      <c r="K650" s="123"/>
      <c r="L650" s="123"/>
      <c r="M650" s="123"/>
      <c r="N650" s="123"/>
      <c r="O650" s="123"/>
      <c r="P650" s="123"/>
      <c r="Q650" s="123"/>
      <c r="R650" s="123"/>
      <c r="S650" s="123"/>
      <c r="T650" s="123"/>
      <c r="U650" s="123"/>
      <c r="V650" s="123"/>
      <c r="X650" s="123"/>
    </row>
    <row r="651" spans="10:24" ht="15">
      <c r="J651" s="123"/>
      <c r="K651" s="123"/>
      <c r="L651" s="123"/>
      <c r="M651" s="123"/>
      <c r="N651" s="123"/>
      <c r="O651" s="123"/>
      <c r="P651" s="123"/>
      <c r="Q651" s="123"/>
      <c r="R651" s="123"/>
      <c r="S651" s="123"/>
      <c r="T651" s="123"/>
      <c r="U651" s="123"/>
      <c r="V651" s="123"/>
      <c r="X651" s="123"/>
    </row>
    <row r="652" spans="10:24" ht="15">
      <c r="J652" s="123"/>
      <c r="K652" s="123"/>
      <c r="L652" s="123"/>
      <c r="M652" s="123"/>
      <c r="N652" s="123"/>
      <c r="O652" s="123"/>
      <c r="P652" s="123"/>
      <c r="Q652" s="123"/>
      <c r="R652" s="123"/>
      <c r="S652" s="123"/>
      <c r="T652" s="123"/>
      <c r="U652" s="123"/>
      <c r="V652" s="123"/>
      <c r="X652" s="123"/>
    </row>
    <row r="653" spans="10:24" ht="15">
      <c r="J653" s="123"/>
      <c r="K653" s="123"/>
      <c r="L653" s="123"/>
      <c r="M653" s="123"/>
      <c r="N653" s="123"/>
      <c r="O653" s="123"/>
      <c r="P653" s="123"/>
      <c r="Q653" s="123"/>
      <c r="R653" s="123"/>
      <c r="S653" s="123"/>
      <c r="T653" s="123"/>
      <c r="U653" s="123"/>
      <c r="V653" s="123"/>
      <c r="X653" s="123"/>
    </row>
    <row r="654" spans="10:24" ht="15">
      <c r="J654" s="123"/>
      <c r="K654" s="123"/>
      <c r="L654" s="123"/>
      <c r="M654" s="123"/>
      <c r="N654" s="123"/>
      <c r="O654" s="123"/>
      <c r="P654" s="123"/>
      <c r="Q654" s="123"/>
      <c r="R654" s="123"/>
      <c r="S654" s="123"/>
      <c r="T654" s="123"/>
      <c r="U654" s="123"/>
      <c r="V654" s="123"/>
      <c r="X654" s="123"/>
    </row>
    <row r="655" spans="10:24" ht="15">
      <c r="J655" s="123"/>
      <c r="K655" s="123"/>
      <c r="L655" s="123"/>
      <c r="M655" s="123"/>
      <c r="N655" s="123"/>
      <c r="O655" s="123"/>
      <c r="P655" s="123"/>
      <c r="Q655" s="123"/>
      <c r="R655" s="123"/>
      <c r="S655" s="123"/>
      <c r="T655" s="123"/>
      <c r="U655" s="123"/>
      <c r="V655" s="123"/>
      <c r="X655" s="123"/>
    </row>
    <row r="656" spans="10:24" ht="15">
      <c r="J656" s="123"/>
      <c r="K656" s="123"/>
      <c r="L656" s="123"/>
      <c r="M656" s="123"/>
      <c r="N656" s="123"/>
      <c r="O656" s="123"/>
      <c r="P656" s="123"/>
      <c r="Q656" s="123"/>
      <c r="R656" s="123"/>
      <c r="S656" s="123"/>
      <c r="T656" s="123"/>
      <c r="U656" s="123"/>
      <c r="V656" s="123"/>
      <c r="X656" s="123"/>
    </row>
    <row r="657" spans="10:24" ht="15">
      <c r="J657" s="123"/>
      <c r="K657" s="123"/>
      <c r="L657" s="123"/>
      <c r="M657" s="123"/>
      <c r="N657" s="123"/>
      <c r="O657" s="123"/>
      <c r="P657" s="123"/>
      <c r="Q657" s="123"/>
      <c r="R657" s="123"/>
      <c r="S657" s="123"/>
      <c r="T657" s="123"/>
      <c r="U657" s="123"/>
      <c r="V657" s="123"/>
      <c r="X657" s="123"/>
    </row>
    <row r="658" spans="10:24" ht="15">
      <c r="J658" s="123"/>
      <c r="K658" s="123"/>
      <c r="L658" s="123"/>
      <c r="M658" s="123"/>
      <c r="N658" s="123"/>
      <c r="O658" s="123"/>
      <c r="P658" s="123"/>
      <c r="Q658" s="123"/>
      <c r="R658" s="123"/>
      <c r="S658" s="123"/>
      <c r="T658" s="123"/>
      <c r="U658" s="123"/>
      <c r="V658" s="123"/>
      <c r="X658" s="123"/>
    </row>
    <row r="659" spans="10:24" ht="15">
      <c r="J659" s="123"/>
      <c r="K659" s="123"/>
      <c r="L659" s="123"/>
      <c r="M659" s="123"/>
      <c r="N659" s="123"/>
      <c r="O659" s="123"/>
      <c r="P659" s="123"/>
      <c r="Q659" s="123"/>
      <c r="R659" s="123"/>
      <c r="S659" s="123"/>
      <c r="T659" s="123"/>
      <c r="U659" s="123"/>
      <c r="V659" s="123"/>
      <c r="X659" s="123"/>
    </row>
    <row r="660" spans="10:24" ht="15">
      <c r="J660" s="123"/>
      <c r="K660" s="123"/>
      <c r="L660" s="123"/>
      <c r="M660" s="123"/>
      <c r="N660" s="123"/>
      <c r="O660" s="123"/>
      <c r="P660" s="123"/>
      <c r="Q660" s="123"/>
      <c r="R660" s="123"/>
      <c r="S660" s="123"/>
      <c r="T660" s="123"/>
      <c r="U660" s="123"/>
      <c r="V660" s="123"/>
      <c r="X660" s="123"/>
    </row>
    <row r="661" spans="10:24" ht="15">
      <c r="J661" s="123"/>
      <c r="K661" s="123"/>
      <c r="L661" s="123"/>
      <c r="M661" s="123"/>
      <c r="N661" s="123"/>
      <c r="O661" s="123"/>
      <c r="P661" s="123"/>
      <c r="Q661" s="123"/>
      <c r="R661" s="123"/>
      <c r="S661" s="123"/>
      <c r="T661" s="123"/>
      <c r="U661" s="123"/>
      <c r="V661" s="123"/>
      <c r="X661" s="123"/>
    </row>
    <row r="662" spans="10:24" ht="15">
      <c r="J662" s="123"/>
      <c r="K662" s="123"/>
      <c r="L662" s="123"/>
      <c r="M662" s="123"/>
      <c r="N662" s="123"/>
      <c r="O662" s="123"/>
      <c r="P662" s="123"/>
      <c r="Q662" s="123"/>
      <c r="R662" s="123"/>
      <c r="S662" s="123"/>
      <c r="T662" s="123"/>
      <c r="U662" s="123"/>
      <c r="V662" s="123"/>
      <c r="X662" s="123"/>
    </row>
    <row r="663" spans="10:24" ht="15">
      <c r="J663" s="123"/>
      <c r="K663" s="123"/>
      <c r="L663" s="123"/>
      <c r="M663" s="123"/>
      <c r="N663" s="123"/>
      <c r="O663" s="123"/>
      <c r="P663" s="123"/>
      <c r="Q663" s="123"/>
      <c r="R663" s="123"/>
      <c r="S663" s="123"/>
      <c r="T663" s="123"/>
      <c r="U663" s="123"/>
      <c r="V663" s="123"/>
      <c r="X663" s="123"/>
    </row>
    <row r="664" spans="10:24" ht="15">
      <c r="J664" s="123"/>
      <c r="K664" s="123"/>
      <c r="L664" s="123"/>
      <c r="M664" s="123"/>
      <c r="N664" s="123"/>
      <c r="O664" s="123"/>
      <c r="P664" s="123"/>
      <c r="Q664" s="123"/>
      <c r="R664" s="123"/>
      <c r="S664" s="123"/>
      <c r="T664" s="123"/>
      <c r="U664" s="123"/>
      <c r="V664" s="123"/>
      <c r="X664" s="123"/>
    </row>
    <row r="665" spans="10:24" ht="15">
      <c r="J665" s="123"/>
      <c r="K665" s="123"/>
      <c r="L665" s="123"/>
      <c r="M665" s="123"/>
      <c r="N665" s="123"/>
      <c r="O665" s="123"/>
      <c r="P665" s="123"/>
      <c r="Q665" s="123"/>
      <c r="R665" s="123"/>
      <c r="S665" s="123"/>
      <c r="T665" s="123"/>
      <c r="U665" s="123"/>
      <c r="V665" s="123"/>
      <c r="X665" s="123"/>
    </row>
    <row r="666" spans="10:24" ht="15">
      <c r="J666" s="123"/>
      <c r="K666" s="123"/>
      <c r="L666" s="123"/>
      <c r="M666" s="123"/>
      <c r="N666" s="123"/>
      <c r="O666" s="123"/>
      <c r="P666" s="123"/>
      <c r="Q666" s="123"/>
      <c r="R666" s="123"/>
      <c r="S666" s="123"/>
      <c r="T666" s="123"/>
      <c r="U666" s="123"/>
      <c r="V666" s="123"/>
      <c r="X666" s="123"/>
    </row>
    <row r="667" spans="10:24" ht="15">
      <c r="J667" s="123"/>
      <c r="K667" s="123"/>
      <c r="L667" s="123"/>
      <c r="M667" s="123"/>
      <c r="N667" s="123"/>
      <c r="O667" s="123"/>
      <c r="P667" s="123"/>
      <c r="Q667" s="123"/>
      <c r="R667" s="123"/>
      <c r="S667" s="123"/>
      <c r="T667" s="123"/>
      <c r="U667" s="123"/>
      <c r="V667" s="123"/>
      <c r="X667" s="123"/>
    </row>
    <row r="668" spans="10:24" ht="15">
      <c r="J668" s="123"/>
      <c r="K668" s="123"/>
      <c r="L668" s="123"/>
      <c r="M668" s="123"/>
      <c r="N668" s="123"/>
      <c r="O668" s="123"/>
      <c r="P668" s="123"/>
      <c r="Q668" s="123"/>
      <c r="R668" s="123"/>
      <c r="S668" s="123"/>
      <c r="T668" s="123"/>
      <c r="U668" s="123"/>
      <c r="V668" s="123"/>
      <c r="X668" s="123"/>
    </row>
    <row r="669" spans="10:24" ht="15">
      <c r="J669" s="123"/>
      <c r="K669" s="123"/>
      <c r="L669" s="123"/>
      <c r="M669" s="123"/>
      <c r="N669" s="123"/>
      <c r="O669" s="123"/>
      <c r="P669" s="123"/>
      <c r="Q669" s="123"/>
      <c r="R669" s="123"/>
      <c r="S669" s="123"/>
      <c r="T669" s="123"/>
      <c r="U669" s="123"/>
      <c r="V669" s="123"/>
      <c r="X669" s="123"/>
    </row>
    <row r="670" spans="10:24" ht="15">
      <c r="J670" s="123"/>
      <c r="K670" s="123"/>
      <c r="L670" s="123"/>
      <c r="M670" s="123"/>
      <c r="N670" s="123"/>
      <c r="O670" s="123"/>
      <c r="P670" s="123"/>
      <c r="Q670" s="123"/>
      <c r="R670" s="123"/>
      <c r="S670" s="123"/>
      <c r="T670" s="123"/>
      <c r="U670" s="123"/>
      <c r="V670" s="123"/>
      <c r="X670" s="123"/>
    </row>
    <row r="671" spans="10:24" ht="15">
      <c r="J671" s="123"/>
      <c r="K671" s="123"/>
      <c r="L671" s="123"/>
      <c r="M671" s="123"/>
      <c r="N671" s="123"/>
      <c r="O671" s="123"/>
      <c r="P671" s="123"/>
      <c r="Q671" s="123"/>
      <c r="R671" s="123"/>
      <c r="S671" s="123"/>
      <c r="T671" s="123"/>
      <c r="U671" s="123"/>
      <c r="V671" s="123"/>
      <c r="X671" s="123"/>
    </row>
    <row r="672" spans="10:24" ht="15">
      <c r="J672" s="123"/>
      <c r="K672" s="123"/>
      <c r="L672" s="123"/>
      <c r="M672" s="123"/>
      <c r="N672" s="123"/>
      <c r="O672" s="123"/>
      <c r="P672" s="123"/>
      <c r="Q672" s="123"/>
      <c r="R672" s="123"/>
      <c r="S672" s="123"/>
      <c r="T672" s="123"/>
      <c r="U672" s="123"/>
      <c r="V672" s="123"/>
      <c r="X672" s="123"/>
    </row>
    <row r="673" spans="10:24" ht="15">
      <c r="J673" s="123"/>
      <c r="K673" s="123"/>
      <c r="L673" s="123"/>
      <c r="M673" s="123"/>
      <c r="N673" s="123"/>
      <c r="O673" s="123"/>
      <c r="P673" s="123"/>
      <c r="Q673" s="123"/>
      <c r="R673" s="123"/>
      <c r="S673" s="123"/>
      <c r="T673" s="123"/>
      <c r="U673" s="123"/>
      <c r="V673" s="123"/>
      <c r="X673" s="123"/>
    </row>
    <row r="674" spans="10:24" ht="15">
      <c r="J674" s="123"/>
      <c r="K674" s="123"/>
      <c r="L674" s="123"/>
      <c r="M674" s="123"/>
      <c r="N674" s="123"/>
      <c r="O674" s="123"/>
      <c r="P674" s="123"/>
      <c r="Q674" s="123"/>
      <c r="R674" s="123"/>
      <c r="S674" s="123"/>
      <c r="T674" s="123"/>
      <c r="U674" s="123"/>
      <c r="V674" s="123"/>
      <c r="X674" s="123"/>
    </row>
    <row r="675" spans="10:24" ht="15">
      <c r="J675" s="123"/>
      <c r="K675" s="123"/>
      <c r="L675" s="123"/>
      <c r="M675" s="123"/>
      <c r="N675" s="123"/>
      <c r="O675" s="123"/>
      <c r="P675" s="123"/>
      <c r="Q675" s="123"/>
      <c r="R675" s="123"/>
      <c r="S675" s="123"/>
      <c r="T675" s="123"/>
      <c r="U675" s="123"/>
      <c r="V675" s="123"/>
      <c r="X675" s="123"/>
    </row>
    <row r="676" spans="10:24" ht="15">
      <c r="J676" s="123"/>
      <c r="K676" s="123"/>
      <c r="L676" s="123"/>
      <c r="M676" s="123"/>
      <c r="N676" s="123"/>
      <c r="O676" s="123"/>
      <c r="P676" s="123"/>
      <c r="Q676" s="123"/>
      <c r="R676" s="123"/>
      <c r="S676" s="123"/>
      <c r="T676" s="123"/>
      <c r="U676" s="123"/>
      <c r="V676" s="123"/>
      <c r="X676" s="123"/>
    </row>
    <row r="677" spans="10:24" ht="15">
      <c r="J677" s="123"/>
      <c r="K677" s="123"/>
      <c r="L677" s="123"/>
      <c r="M677" s="123"/>
      <c r="N677" s="123"/>
      <c r="O677" s="123"/>
      <c r="P677" s="123"/>
      <c r="Q677" s="123"/>
      <c r="R677" s="123"/>
      <c r="S677" s="123"/>
      <c r="T677" s="123"/>
      <c r="U677" s="123"/>
      <c r="V677" s="123"/>
      <c r="X677" s="123"/>
    </row>
    <row r="678" spans="10:24" ht="15">
      <c r="J678" s="123"/>
      <c r="K678" s="123"/>
      <c r="L678" s="123"/>
      <c r="M678" s="123"/>
      <c r="N678" s="123"/>
      <c r="O678" s="123"/>
      <c r="P678" s="123"/>
      <c r="Q678" s="123"/>
      <c r="R678" s="123"/>
      <c r="S678" s="123"/>
      <c r="T678" s="123"/>
      <c r="U678" s="123"/>
      <c r="V678" s="123"/>
      <c r="X678" s="123"/>
    </row>
    <row r="679" spans="10:24" ht="15">
      <c r="J679" s="123"/>
      <c r="K679" s="123"/>
      <c r="L679" s="123"/>
      <c r="M679" s="123"/>
      <c r="N679" s="123"/>
      <c r="O679" s="123"/>
      <c r="P679" s="123"/>
      <c r="Q679" s="123"/>
      <c r="R679" s="123"/>
      <c r="S679" s="123"/>
      <c r="T679" s="123"/>
      <c r="U679" s="123"/>
      <c r="V679" s="123"/>
      <c r="X679" s="123"/>
    </row>
    <row r="680" spans="10:24" ht="15">
      <c r="J680" s="123"/>
      <c r="K680" s="123"/>
      <c r="L680" s="123"/>
      <c r="M680" s="123"/>
      <c r="N680" s="123"/>
      <c r="O680" s="123"/>
      <c r="P680" s="123"/>
      <c r="Q680" s="123"/>
      <c r="R680" s="123"/>
      <c r="S680" s="123"/>
      <c r="T680" s="123"/>
      <c r="U680" s="123"/>
      <c r="V680" s="123"/>
      <c r="X680" s="123"/>
    </row>
    <row r="681" spans="10:24" ht="15">
      <c r="J681" s="123"/>
      <c r="K681" s="123"/>
      <c r="L681" s="123"/>
      <c r="M681" s="123"/>
      <c r="N681" s="123"/>
      <c r="O681" s="123"/>
      <c r="P681" s="123"/>
      <c r="Q681" s="123"/>
      <c r="R681" s="123"/>
      <c r="S681" s="123"/>
      <c r="T681" s="123"/>
      <c r="U681" s="123"/>
      <c r="V681" s="123"/>
      <c r="X681" s="123"/>
    </row>
    <row r="682" spans="10:24" ht="15">
      <c r="J682" s="123"/>
      <c r="K682" s="123"/>
      <c r="L682" s="123"/>
      <c r="M682" s="123"/>
      <c r="N682" s="123"/>
      <c r="O682" s="123"/>
      <c r="P682" s="123"/>
      <c r="Q682" s="123"/>
      <c r="R682" s="123"/>
      <c r="S682" s="123"/>
      <c r="T682" s="123"/>
      <c r="U682" s="123"/>
      <c r="V682" s="123"/>
      <c r="X682" s="123"/>
    </row>
    <row r="683" spans="10:24" ht="15">
      <c r="J683" s="123"/>
      <c r="K683" s="123"/>
      <c r="L683" s="123"/>
      <c r="M683" s="123"/>
      <c r="N683" s="123"/>
      <c r="O683" s="123"/>
      <c r="P683" s="123"/>
      <c r="Q683" s="123"/>
      <c r="R683" s="123"/>
      <c r="S683" s="123"/>
      <c r="T683" s="123"/>
      <c r="U683" s="123"/>
      <c r="V683" s="123"/>
      <c r="X683" s="123"/>
    </row>
    <row r="684" spans="10:24" ht="15">
      <c r="J684" s="123"/>
      <c r="K684" s="123"/>
      <c r="L684" s="123"/>
      <c r="M684" s="123"/>
      <c r="N684" s="123"/>
      <c r="O684" s="123"/>
      <c r="P684" s="123"/>
      <c r="Q684" s="123"/>
      <c r="R684" s="123"/>
      <c r="S684" s="123"/>
      <c r="T684" s="123"/>
      <c r="U684" s="123"/>
      <c r="V684" s="123"/>
      <c r="X684" s="123"/>
    </row>
    <row r="685" spans="10:24" ht="15">
      <c r="J685" s="123"/>
      <c r="K685" s="123"/>
      <c r="L685" s="123"/>
      <c r="M685" s="123"/>
      <c r="N685" s="123"/>
      <c r="O685" s="123"/>
      <c r="P685" s="123"/>
      <c r="Q685" s="123"/>
      <c r="R685" s="123"/>
      <c r="S685" s="123"/>
      <c r="T685" s="123"/>
      <c r="U685" s="123"/>
      <c r="V685" s="123"/>
      <c r="X685" s="123"/>
    </row>
    <row r="686" spans="10:24" ht="15">
      <c r="J686" s="123"/>
      <c r="K686" s="123"/>
      <c r="L686" s="123"/>
      <c r="M686" s="123"/>
      <c r="N686" s="123"/>
      <c r="O686" s="123"/>
      <c r="P686" s="123"/>
      <c r="Q686" s="123"/>
      <c r="R686" s="123"/>
      <c r="S686" s="123"/>
      <c r="T686" s="123"/>
      <c r="U686" s="123"/>
      <c r="V686" s="123"/>
      <c r="X686" s="123"/>
    </row>
    <row r="687" spans="10:24" ht="15">
      <c r="J687" s="123"/>
      <c r="K687" s="123"/>
      <c r="L687" s="123"/>
      <c r="M687" s="123"/>
      <c r="N687" s="123"/>
      <c r="O687" s="123"/>
      <c r="P687" s="123"/>
      <c r="Q687" s="123"/>
      <c r="R687" s="123"/>
      <c r="S687" s="123"/>
      <c r="T687" s="123"/>
      <c r="U687" s="123"/>
      <c r="V687" s="123"/>
      <c r="X687" s="123"/>
    </row>
    <row r="688" spans="10:24" ht="15">
      <c r="J688" s="123"/>
      <c r="K688" s="123"/>
      <c r="L688" s="123"/>
      <c r="M688" s="123"/>
      <c r="N688" s="123"/>
      <c r="O688" s="123"/>
      <c r="P688" s="123"/>
      <c r="Q688" s="123"/>
      <c r="R688" s="123"/>
      <c r="S688" s="123"/>
      <c r="T688" s="123"/>
      <c r="U688" s="123"/>
      <c r="V688" s="123"/>
      <c r="X688" s="123"/>
    </row>
    <row r="689" spans="10:24" ht="15">
      <c r="J689" s="123"/>
      <c r="K689" s="123"/>
      <c r="L689" s="123"/>
      <c r="M689" s="123"/>
      <c r="N689" s="123"/>
      <c r="O689" s="123"/>
      <c r="P689" s="123"/>
      <c r="Q689" s="123"/>
      <c r="R689" s="123"/>
      <c r="S689" s="123"/>
      <c r="T689" s="123"/>
      <c r="U689" s="123"/>
      <c r="V689" s="123"/>
      <c r="X689" s="123"/>
    </row>
    <row r="690" spans="10:24" ht="15">
      <c r="J690" s="123"/>
      <c r="K690" s="123"/>
      <c r="L690" s="123"/>
      <c r="M690" s="123"/>
      <c r="N690" s="123"/>
      <c r="O690" s="123"/>
      <c r="P690" s="123"/>
      <c r="Q690" s="123"/>
      <c r="R690" s="123"/>
      <c r="S690" s="123"/>
      <c r="T690" s="123"/>
      <c r="U690" s="123"/>
      <c r="V690" s="123"/>
      <c r="X690" s="123"/>
    </row>
    <row r="691" spans="10:24" ht="15">
      <c r="J691" s="123"/>
      <c r="K691" s="123"/>
      <c r="L691" s="123"/>
      <c r="M691" s="123"/>
      <c r="N691" s="123"/>
      <c r="O691" s="123"/>
      <c r="P691" s="123"/>
      <c r="Q691" s="123"/>
      <c r="R691" s="123"/>
      <c r="S691" s="123"/>
      <c r="T691" s="123"/>
      <c r="U691" s="123"/>
      <c r="V691" s="123"/>
      <c r="X691" s="123"/>
    </row>
    <row r="692" spans="10:24" ht="15">
      <c r="J692" s="123"/>
      <c r="K692" s="123"/>
      <c r="L692" s="123"/>
      <c r="M692" s="123"/>
      <c r="N692" s="123"/>
      <c r="O692" s="123"/>
      <c r="P692" s="123"/>
      <c r="Q692" s="123"/>
      <c r="R692" s="123"/>
      <c r="S692" s="123"/>
      <c r="T692" s="123"/>
      <c r="U692" s="123"/>
      <c r="V692" s="123"/>
      <c r="X692" s="123"/>
    </row>
    <row r="693" spans="10:24" ht="15">
      <c r="J693" s="123"/>
      <c r="K693" s="123"/>
      <c r="L693" s="123"/>
      <c r="M693" s="123"/>
      <c r="N693" s="123"/>
      <c r="O693" s="123"/>
      <c r="P693" s="123"/>
      <c r="Q693" s="123"/>
      <c r="R693" s="123"/>
      <c r="S693" s="123"/>
      <c r="T693" s="123"/>
      <c r="U693" s="123"/>
      <c r="V693" s="123"/>
      <c r="X693" s="123"/>
    </row>
    <row r="694" spans="10:24" ht="15">
      <c r="J694" s="123"/>
      <c r="K694" s="123"/>
      <c r="L694" s="123"/>
      <c r="M694" s="123"/>
      <c r="N694" s="123"/>
      <c r="O694" s="123"/>
      <c r="P694" s="123"/>
      <c r="Q694" s="123"/>
      <c r="R694" s="123"/>
      <c r="S694" s="123"/>
      <c r="T694" s="123"/>
      <c r="U694" s="123"/>
      <c r="V694" s="123"/>
      <c r="X694" s="123"/>
    </row>
    <row r="695" spans="10:24" ht="15">
      <c r="J695" s="123"/>
      <c r="K695" s="123"/>
      <c r="L695" s="123"/>
      <c r="M695" s="123"/>
      <c r="N695" s="123"/>
      <c r="O695" s="123"/>
      <c r="P695" s="123"/>
      <c r="Q695" s="123"/>
      <c r="R695" s="123"/>
      <c r="S695" s="123"/>
      <c r="T695" s="123"/>
      <c r="U695" s="123"/>
      <c r="V695" s="123"/>
      <c r="X695" s="123"/>
    </row>
    <row r="696" spans="10:24" ht="15">
      <c r="J696" s="123"/>
      <c r="K696" s="123"/>
      <c r="L696" s="123"/>
      <c r="M696" s="123"/>
      <c r="N696" s="123"/>
      <c r="O696" s="123"/>
      <c r="P696" s="123"/>
      <c r="Q696" s="123"/>
      <c r="R696" s="123"/>
      <c r="S696" s="123"/>
      <c r="T696" s="123"/>
      <c r="U696" s="123"/>
      <c r="V696" s="123"/>
      <c r="X696" s="123"/>
    </row>
    <row r="697" spans="10:24" ht="15">
      <c r="J697" s="123"/>
      <c r="K697" s="123"/>
      <c r="L697" s="123"/>
      <c r="M697" s="123"/>
      <c r="N697" s="123"/>
      <c r="O697" s="123"/>
      <c r="P697" s="123"/>
      <c r="Q697" s="123"/>
      <c r="R697" s="123"/>
      <c r="S697" s="123"/>
      <c r="T697" s="123"/>
      <c r="U697" s="123"/>
      <c r="V697" s="123"/>
      <c r="X697" s="123"/>
    </row>
    <row r="698" spans="10:24" ht="15">
      <c r="J698" s="123"/>
      <c r="K698" s="123"/>
      <c r="L698" s="123"/>
      <c r="M698" s="123"/>
      <c r="N698" s="123"/>
      <c r="O698" s="123"/>
      <c r="P698" s="123"/>
      <c r="Q698" s="123"/>
      <c r="R698" s="123"/>
      <c r="S698" s="123"/>
      <c r="T698" s="123"/>
      <c r="U698" s="123"/>
      <c r="V698" s="123"/>
      <c r="X698" s="123"/>
    </row>
    <row r="699" spans="10:24" ht="15">
      <c r="J699" s="123"/>
      <c r="K699" s="123"/>
      <c r="L699" s="123"/>
      <c r="M699" s="123"/>
      <c r="N699" s="123"/>
      <c r="O699" s="123"/>
      <c r="P699" s="123"/>
      <c r="Q699" s="123"/>
      <c r="R699" s="123"/>
      <c r="S699" s="123"/>
      <c r="T699" s="123"/>
      <c r="U699" s="123"/>
      <c r="V699" s="123"/>
      <c r="X699" s="123"/>
    </row>
    <row r="700" spans="10:24" ht="15">
      <c r="J700" s="123"/>
      <c r="K700" s="123"/>
      <c r="L700" s="123"/>
      <c r="M700" s="123"/>
      <c r="N700" s="123"/>
      <c r="O700" s="123"/>
      <c r="P700" s="123"/>
      <c r="Q700" s="123"/>
      <c r="R700" s="123"/>
      <c r="S700" s="123"/>
      <c r="T700" s="123"/>
      <c r="U700" s="123"/>
      <c r="V700" s="123"/>
      <c r="X700" s="123"/>
    </row>
    <row r="701" spans="10:24" ht="15">
      <c r="J701" s="123"/>
      <c r="K701" s="123"/>
      <c r="L701" s="123"/>
      <c r="M701" s="123"/>
      <c r="N701" s="123"/>
      <c r="O701" s="123"/>
      <c r="P701" s="123"/>
      <c r="Q701" s="123"/>
      <c r="R701" s="123"/>
      <c r="S701" s="123"/>
      <c r="T701" s="123"/>
      <c r="U701" s="123"/>
      <c r="V701" s="123"/>
      <c r="X701" s="123"/>
    </row>
    <row r="702" spans="10:24" ht="15">
      <c r="J702" s="123"/>
      <c r="K702" s="123"/>
      <c r="L702" s="123"/>
      <c r="M702" s="123"/>
      <c r="N702" s="123"/>
      <c r="O702" s="123"/>
      <c r="P702" s="123"/>
      <c r="Q702" s="123"/>
      <c r="R702" s="123"/>
      <c r="S702" s="123"/>
      <c r="T702" s="123"/>
      <c r="U702" s="123"/>
      <c r="V702" s="123"/>
      <c r="X702" s="123"/>
    </row>
    <row r="703" spans="10:24" ht="15">
      <c r="J703" s="123"/>
      <c r="K703" s="123"/>
      <c r="L703" s="123"/>
      <c r="M703" s="123"/>
      <c r="N703" s="123"/>
      <c r="O703" s="123"/>
      <c r="P703" s="123"/>
      <c r="Q703" s="123"/>
      <c r="R703" s="123"/>
      <c r="S703" s="123"/>
      <c r="T703" s="123"/>
      <c r="U703" s="123"/>
      <c r="V703" s="123"/>
      <c r="X703" s="123"/>
    </row>
    <row r="704" spans="10:24" ht="15">
      <c r="J704" s="123"/>
      <c r="K704" s="123"/>
      <c r="L704" s="123"/>
      <c r="M704" s="123"/>
      <c r="N704" s="123"/>
      <c r="O704" s="123"/>
      <c r="P704" s="123"/>
      <c r="Q704" s="123"/>
      <c r="R704" s="123"/>
      <c r="S704" s="123"/>
      <c r="T704" s="123"/>
      <c r="U704" s="123"/>
      <c r="V704" s="123"/>
      <c r="X704" s="123"/>
    </row>
    <row r="705" spans="10:24" ht="15">
      <c r="J705" s="123"/>
      <c r="K705" s="123"/>
      <c r="L705" s="123"/>
      <c r="M705" s="123"/>
      <c r="N705" s="123"/>
      <c r="O705" s="123"/>
      <c r="P705" s="123"/>
      <c r="Q705" s="123"/>
      <c r="R705" s="123"/>
      <c r="S705" s="123"/>
      <c r="T705" s="123"/>
      <c r="U705" s="123"/>
      <c r="V705" s="123"/>
      <c r="X705" s="123"/>
    </row>
    <row r="706" spans="10:24" ht="15">
      <c r="J706" s="123"/>
      <c r="K706" s="123"/>
      <c r="L706" s="123"/>
      <c r="M706" s="123"/>
      <c r="N706" s="123"/>
      <c r="O706" s="123"/>
      <c r="P706" s="123"/>
      <c r="Q706" s="123"/>
      <c r="R706" s="123"/>
      <c r="S706" s="123"/>
      <c r="T706" s="123"/>
      <c r="U706" s="123"/>
      <c r="V706" s="123"/>
      <c r="X706" s="123"/>
    </row>
    <row r="707" spans="10:24" ht="15">
      <c r="J707" s="123"/>
      <c r="K707" s="123"/>
      <c r="L707" s="123"/>
      <c r="M707" s="123"/>
      <c r="N707" s="123"/>
      <c r="O707" s="123"/>
      <c r="P707" s="123"/>
      <c r="Q707" s="123"/>
      <c r="R707" s="123"/>
      <c r="S707" s="123"/>
      <c r="T707" s="123"/>
      <c r="U707" s="123"/>
      <c r="V707" s="123"/>
      <c r="X707" s="123"/>
    </row>
    <row r="708" spans="10:24" ht="15">
      <c r="J708" s="123"/>
      <c r="K708" s="123"/>
      <c r="L708" s="123"/>
      <c r="M708" s="123"/>
      <c r="N708" s="123"/>
      <c r="O708" s="123"/>
      <c r="P708" s="123"/>
      <c r="Q708" s="123"/>
      <c r="R708" s="123"/>
      <c r="S708" s="123"/>
      <c r="T708" s="123"/>
      <c r="U708" s="123"/>
      <c r="V708" s="123"/>
      <c r="X708" s="123"/>
    </row>
    <row r="709" spans="10:24" ht="15">
      <c r="J709" s="123"/>
      <c r="K709" s="123"/>
      <c r="L709" s="123"/>
      <c r="M709" s="123"/>
      <c r="N709" s="123"/>
      <c r="O709" s="123"/>
      <c r="P709" s="123"/>
      <c r="Q709" s="123"/>
      <c r="R709" s="123"/>
      <c r="S709" s="123"/>
      <c r="T709" s="123"/>
      <c r="U709" s="123"/>
      <c r="V709" s="123"/>
      <c r="X709" s="123"/>
    </row>
    <row r="710" spans="10:24" ht="15">
      <c r="J710" s="123"/>
      <c r="K710" s="123"/>
      <c r="L710" s="123"/>
      <c r="M710" s="123"/>
      <c r="N710" s="123"/>
      <c r="O710" s="123"/>
      <c r="P710" s="123"/>
      <c r="Q710" s="123"/>
      <c r="R710" s="123"/>
      <c r="S710" s="123"/>
      <c r="T710" s="123"/>
      <c r="U710" s="123"/>
      <c r="V710" s="123"/>
      <c r="X710" s="123"/>
    </row>
    <row r="711" spans="10:24" ht="15">
      <c r="J711" s="123"/>
      <c r="K711" s="123"/>
      <c r="L711" s="123"/>
      <c r="M711" s="123"/>
      <c r="N711" s="123"/>
      <c r="O711" s="123"/>
      <c r="P711" s="123"/>
      <c r="Q711" s="123"/>
      <c r="R711" s="123"/>
      <c r="S711" s="123"/>
      <c r="T711" s="123"/>
      <c r="U711" s="123"/>
      <c r="V711" s="123"/>
      <c r="X711" s="123"/>
    </row>
    <row r="712" spans="10:24" ht="15">
      <c r="J712" s="123"/>
      <c r="K712" s="123"/>
      <c r="L712" s="123"/>
      <c r="M712" s="123"/>
      <c r="N712" s="123"/>
      <c r="O712" s="123"/>
      <c r="P712" s="123"/>
      <c r="Q712" s="123"/>
      <c r="R712" s="123"/>
      <c r="S712" s="123"/>
      <c r="T712" s="123"/>
      <c r="U712" s="123"/>
      <c r="V712" s="123"/>
      <c r="X712" s="123"/>
    </row>
    <row r="713" spans="10:24" ht="15">
      <c r="J713" s="123"/>
      <c r="K713" s="123"/>
      <c r="L713" s="123"/>
      <c r="M713" s="123"/>
      <c r="N713" s="123"/>
      <c r="O713" s="123"/>
      <c r="P713" s="123"/>
      <c r="Q713" s="123"/>
      <c r="R713" s="123"/>
      <c r="S713" s="123"/>
      <c r="T713" s="123"/>
      <c r="U713" s="123"/>
      <c r="V713" s="123"/>
      <c r="X713" s="123"/>
    </row>
    <row r="714" spans="10:24" ht="15">
      <c r="J714" s="123"/>
      <c r="K714" s="123"/>
      <c r="L714" s="123"/>
      <c r="M714" s="123"/>
      <c r="N714" s="123"/>
      <c r="O714" s="123"/>
      <c r="P714" s="123"/>
      <c r="Q714" s="123"/>
      <c r="R714" s="123"/>
      <c r="S714" s="123"/>
      <c r="T714" s="123"/>
      <c r="U714" s="123"/>
      <c r="V714" s="123"/>
      <c r="X714" s="123"/>
    </row>
    <row r="715" spans="10:24" ht="15">
      <c r="J715" s="123"/>
      <c r="K715" s="123"/>
      <c r="L715" s="123"/>
      <c r="M715" s="123"/>
      <c r="N715" s="123"/>
      <c r="O715" s="123"/>
      <c r="P715" s="123"/>
      <c r="Q715" s="123"/>
      <c r="R715" s="123"/>
      <c r="S715" s="123"/>
      <c r="T715" s="123"/>
      <c r="U715" s="123"/>
      <c r="V715" s="123"/>
      <c r="X715" s="123"/>
    </row>
    <row r="716" spans="10:24" ht="15">
      <c r="J716" s="123"/>
      <c r="K716" s="123"/>
      <c r="L716" s="123"/>
      <c r="M716" s="123"/>
      <c r="N716" s="123"/>
      <c r="O716" s="123"/>
      <c r="P716" s="123"/>
      <c r="Q716" s="123"/>
      <c r="R716" s="123"/>
      <c r="S716" s="123"/>
      <c r="T716" s="123"/>
      <c r="U716" s="123"/>
      <c r="V716" s="123"/>
      <c r="X716" s="123"/>
    </row>
    <row r="717" spans="10:24" ht="15">
      <c r="J717" s="123"/>
      <c r="K717" s="123"/>
      <c r="L717" s="123"/>
      <c r="M717" s="123"/>
      <c r="N717" s="123"/>
      <c r="O717" s="123"/>
      <c r="P717" s="123"/>
      <c r="Q717" s="123"/>
      <c r="R717" s="123"/>
      <c r="S717" s="123"/>
      <c r="T717" s="123"/>
      <c r="U717" s="123"/>
      <c r="V717" s="123"/>
      <c r="X717" s="123"/>
    </row>
    <row r="718" spans="10:24" ht="15">
      <c r="J718" s="123"/>
      <c r="K718" s="123"/>
      <c r="L718" s="123"/>
      <c r="M718" s="123"/>
      <c r="N718" s="123"/>
      <c r="O718" s="123"/>
      <c r="P718" s="123"/>
      <c r="Q718" s="123"/>
      <c r="R718" s="123"/>
      <c r="S718" s="123"/>
      <c r="T718" s="123"/>
      <c r="U718" s="123"/>
      <c r="V718" s="123"/>
      <c r="X718" s="123"/>
    </row>
    <row r="719" spans="10:24" ht="15">
      <c r="J719" s="123"/>
      <c r="K719" s="123"/>
      <c r="L719" s="123"/>
      <c r="M719" s="123"/>
      <c r="N719" s="123"/>
      <c r="O719" s="123"/>
      <c r="P719" s="123"/>
      <c r="Q719" s="123"/>
      <c r="R719" s="123"/>
      <c r="S719" s="123"/>
      <c r="T719" s="123"/>
      <c r="U719" s="123"/>
      <c r="V719" s="123"/>
      <c r="X719" s="123"/>
    </row>
    <row r="720" spans="10:24" ht="15">
      <c r="J720" s="123"/>
      <c r="K720" s="123"/>
      <c r="L720" s="123"/>
      <c r="M720" s="123"/>
      <c r="N720" s="123"/>
      <c r="O720" s="123"/>
      <c r="P720" s="123"/>
      <c r="Q720" s="123"/>
      <c r="R720" s="123"/>
      <c r="S720" s="123"/>
      <c r="T720" s="123"/>
      <c r="U720" s="123"/>
      <c r="V720" s="123"/>
      <c r="X720" s="123"/>
    </row>
    <row r="721" spans="10:24" ht="15">
      <c r="J721" s="123"/>
      <c r="K721" s="123"/>
      <c r="L721" s="123"/>
      <c r="M721" s="123"/>
      <c r="N721" s="123"/>
      <c r="O721" s="123"/>
      <c r="P721" s="123"/>
      <c r="Q721" s="123"/>
      <c r="R721" s="123"/>
      <c r="S721" s="123"/>
      <c r="T721" s="123"/>
      <c r="U721" s="123"/>
      <c r="V721" s="123"/>
      <c r="X721" s="123"/>
    </row>
    <row r="722" spans="10:24" ht="15">
      <c r="J722" s="123"/>
      <c r="K722" s="123"/>
      <c r="L722" s="123"/>
      <c r="M722" s="123"/>
      <c r="N722" s="123"/>
      <c r="O722" s="123"/>
      <c r="P722" s="123"/>
      <c r="Q722" s="123"/>
      <c r="R722" s="123"/>
      <c r="S722" s="123"/>
      <c r="T722" s="123"/>
      <c r="U722" s="123"/>
      <c r="V722" s="123"/>
      <c r="X722" s="123"/>
    </row>
    <row r="723" spans="10:24" ht="15">
      <c r="J723" s="123"/>
      <c r="K723" s="123"/>
      <c r="L723" s="123"/>
      <c r="M723" s="123"/>
      <c r="N723" s="123"/>
      <c r="O723" s="123"/>
      <c r="P723" s="123"/>
      <c r="Q723" s="123"/>
      <c r="R723" s="123"/>
      <c r="S723" s="123"/>
      <c r="T723" s="123"/>
      <c r="U723" s="123"/>
      <c r="V723" s="123"/>
      <c r="X723" s="123"/>
    </row>
    <row r="724" spans="10:24" ht="15">
      <c r="J724" s="123"/>
      <c r="K724" s="123"/>
      <c r="L724" s="123"/>
      <c r="M724" s="123"/>
      <c r="N724" s="123"/>
      <c r="O724" s="123"/>
      <c r="P724" s="123"/>
      <c r="Q724" s="123"/>
      <c r="R724" s="123"/>
      <c r="S724" s="123"/>
      <c r="T724" s="123"/>
      <c r="U724" s="123"/>
      <c r="V724" s="123"/>
      <c r="X724" s="123"/>
    </row>
    <row r="725" spans="10:24" ht="15">
      <c r="J725" s="123"/>
      <c r="K725" s="123"/>
      <c r="L725" s="123"/>
      <c r="M725" s="123"/>
      <c r="N725" s="123"/>
      <c r="O725" s="123"/>
      <c r="P725" s="123"/>
      <c r="Q725" s="123"/>
      <c r="R725" s="123"/>
      <c r="S725" s="123"/>
      <c r="T725" s="123"/>
      <c r="U725" s="123"/>
      <c r="V725" s="123"/>
      <c r="X725" s="123"/>
    </row>
    <row r="726" spans="10:24" ht="15">
      <c r="J726" s="123"/>
      <c r="K726" s="123"/>
      <c r="L726" s="123"/>
      <c r="M726" s="123"/>
      <c r="N726" s="123"/>
      <c r="O726" s="123"/>
      <c r="P726" s="123"/>
      <c r="Q726" s="123"/>
      <c r="R726" s="123"/>
      <c r="S726" s="123"/>
      <c r="T726" s="123"/>
      <c r="U726" s="123"/>
      <c r="V726" s="123"/>
      <c r="X726" s="123"/>
    </row>
    <row r="727" spans="10:24" ht="15">
      <c r="J727" s="123"/>
      <c r="K727" s="123"/>
      <c r="L727" s="123"/>
      <c r="M727" s="123"/>
      <c r="N727" s="123"/>
      <c r="O727" s="123"/>
      <c r="P727" s="123"/>
      <c r="Q727" s="123"/>
      <c r="R727" s="123"/>
      <c r="S727" s="123"/>
      <c r="T727" s="123"/>
      <c r="U727" s="123"/>
      <c r="V727" s="123"/>
      <c r="X727" s="123"/>
    </row>
    <row r="728" spans="10:24" ht="15">
      <c r="J728" s="123"/>
      <c r="K728" s="123"/>
      <c r="L728" s="123"/>
      <c r="M728" s="123"/>
      <c r="N728" s="123"/>
      <c r="O728" s="123"/>
      <c r="P728" s="123"/>
      <c r="Q728" s="123"/>
      <c r="R728" s="123"/>
      <c r="S728" s="123"/>
      <c r="T728" s="123"/>
      <c r="U728" s="123"/>
      <c r="V728" s="123"/>
      <c r="X728" s="123"/>
    </row>
    <row r="729" spans="10:24" ht="15">
      <c r="J729" s="123"/>
      <c r="K729" s="123"/>
      <c r="L729" s="123"/>
      <c r="M729" s="123"/>
      <c r="N729" s="123"/>
      <c r="O729" s="123"/>
      <c r="P729" s="123"/>
      <c r="Q729" s="123"/>
      <c r="R729" s="123"/>
      <c r="S729" s="123"/>
      <c r="T729" s="123"/>
      <c r="U729" s="123"/>
      <c r="V729" s="123"/>
      <c r="X729" s="123"/>
    </row>
    <row r="730" spans="10:24" ht="15">
      <c r="J730" s="123"/>
      <c r="K730" s="123"/>
      <c r="L730" s="123"/>
      <c r="M730" s="123"/>
      <c r="N730" s="123"/>
      <c r="O730" s="123"/>
      <c r="P730" s="123"/>
      <c r="Q730" s="123"/>
      <c r="R730" s="123"/>
      <c r="S730" s="123"/>
      <c r="T730" s="123"/>
      <c r="U730" s="123"/>
      <c r="V730" s="123"/>
      <c r="X730" s="123"/>
    </row>
    <row r="731" spans="10:24" ht="15">
      <c r="J731" s="123"/>
      <c r="K731" s="123"/>
      <c r="L731" s="123"/>
      <c r="M731" s="123"/>
      <c r="N731" s="123"/>
      <c r="O731" s="123"/>
      <c r="P731" s="123"/>
      <c r="Q731" s="123"/>
      <c r="R731" s="123"/>
      <c r="S731" s="123"/>
      <c r="T731" s="123"/>
      <c r="U731" s="123"/>
      <c r="V731" s="123"/>
      <c r="X731" s="123"/>
    </row>
    <row r="732" spans="10:24" ht="15">
      <c r="J732" s="123"/>
      <c r="K732" s="123"/>
      <c r="L732" s="123"/>
      <c r="M732" s="123"/>
      <c r="N732" s="123"/>
      <c r="O732" s="123"/>
      <c r="P732" s="123"/>
      <c r="Q732" s="123"/>
      <c r="R732" s="123"/>
      <c r="S732" s="123"/>
      <c r="T732" s="123"/>
      <c r="U732" s="123"/>
      <c r="V732" s="123"/>
      <c r="X732" s="123"/>
    </row>
    <row r="733" spans="10:24" ht="15">
      <c r="J733" s="123"/>
      <c r="K733" s="123"/>
      <c r="L733" s="123"/>
      <c r="M733" s="123"/>
      <c r="N733" s="123"/>
      <c r="O733" s="123"/>
      <c r="P733" s="123"/>
      <c r="Q733" s="123"/>
      <c r="R733" s="123"/>
      <c r="S733" s="123"/>
      <c r="T733" s="123"/>
      <c r="U733" s="123"/>
      <c r="V733" s="123"/>
      <c r="X733" s="123"/>
    </row>
    <row r="734" spans="10:24" ht="15">
      <c r="J734" s="123"/>
      <c r="K734" s="123"/>
      <c r="L734" s="123"/>
      <c r="M734" s="123"/>
      <c r="N734" s="123"/>
      <c r="O734" s="123"/>
      <c r="P734" s="123"/>
      <c r="Q734" s="123"/>
      <c r="R734" s="123"/>
      <c r="S734" s="123"/>
      <c r="T734" s="123"/>
      <c r="U734" s="123"/>
      <c r="V734" s="123"/>
      <c r="X734" s="123"/>
    </row>
    <row r="735" spans="10:24" ht="15">
      <c r="J735" s="123"/>
      <c r="K735" s="123"/>
      <c r="L735" s="123"/>
      <c r="M735" s="123"/>
      <c r="N735" s="123"/>
      <c r="O735" s="123"/>
      <c r="P735" s="123"/>
      <c r="Q735" s="123"/>
      <c r="R735" s="123"/>
      <c r="S735" s="123"/>
      <c r="T735" s="123"/>
      <c r="U735" s="123"/>
      <c r="V735" s="123"/>
      <c r="X735" s="123"/>
    </row>
    <row r="736" spans="10:24" ht="15">
      <c r="J736" s="123"/>
      <c r="K736" s="123"/>
      <c r="L736" s="123"/>
      <c r="M736" s="123"/>
      <c r="N736" s="123"/>
      <c r="O736" s="123"/>
      <c r="P736" s="123"/>
      <c r="Q736" s="123"/>
      <c r="R736" s="123"/>
      <c r="S736" s="123"/>
      <c r="T736" s="123"/>
      <c r="U736" s="123"/>
      <c r="V736" s="123"/>
      <c r="X736" s="123"/>
    </row>
    <row r="737" spans="10:24" ht="15">
      <c r="J737" s="123"/>
      <c r="K737" s="123"/>
      <c r="L737" s="123"/>
      <c r="M737" s="123"/>
      <c r="N737" s="123"/>
      <c r="O737" s="123"/>
      <c r="P737" s="123"/>
      <c r="Q737" s="123"/>
      <c r="R737" s="123"/>
      <c r="S737" s="123"/>
      <c r="T737" s="123"/>
      <c r="U737" s="123"/>
      <c r="V737" s="123"/>
      <c r="X737" s="123"/>
    </row>
    <row r="738" spans="10:24" ht="15">
      <c r="J738" s="123"/>
      <c r="K738" s="123"/>
      <c r="L738" s="123"/>
      <c r="M738" s="123"/>
      <c r="N738" s="123"/>
      <c r="O738" s="123"/>
      <c r="P738" s="123"/>
      <c r="Q738" s="123"/>
      <c r="R738" s="123"/>
      <c r="S738" s="123"/>
      <c r="T738" s="123"/>
      <c r="U738" s="123"/>
      <c r="V738" s="123"/>
      <c r="X738" s="123"/>
    </row>
    <row r="739" spans="10:24" ht="15">
      <c r="J739" s="123"/>
      <c r="K739" s="123"/>
      <c r="L739" s="123"/>
      <c r="M739" s="123"/>
      <c r="N739" s="123"/>
      <c r="O739" s="123"/>
      <c r="P739" s="123"/>
      <c r="Q739" s="123"/>
      <c r="R739" s="123"/>
      <c r="S739" s="123"/>
      <c r="T739" s="123"/>
      <c r="U739" s="123"/>
      <c r="V739" s="123"/>
      <c r="X739" s="123"/>
    </row>
    <row r="740" spans="10:24" ht="15">
      <c r="J740" s="123"/>
      <c r="K740" s="123"/>
      <c r="L740" s="123"/>
      <c r="M740" s="123"/>
      <c r="N740" s="123"/>
      <c r="O740" s="123"/>
      <c r="P740" s="123"/>
      <c r="Q740" s="123"/>
      <c r="R740" s="123"/>
      <c r="S740" s="123"/>
      <c r="T740" s="123"/>
      <c r="U740" s="123"/>
      <c r="V740" s="123"/>
      <c r="X740" s="123"/>
    </row>
    <row r="741" spans="10:24" ht="15">
      <c r="J741" s="123"/>
      <c r="K741" s="123"/>
      <c r="L741" s="123"/>
      <c r="M741" s="123"/>
      <c r="N741" s="123"/>
      <c r="O741" s="123"/>
      <c r="P741" s="123"/>
      <c r="Q741" s="123"/>
      <c r="R741" s="123"/>
      <c r="S741" s="123"/>
      <c r="T741" s="123"/>
      <c r="U741" s="123"/>
      <c r="V741" s="123"/>
      <c r="X741" s="123"/>
    </row>
    <row r="742" spans="10:24" ht="15">
      <c r="J742" s="123"/>
      <c r="K742" s="123"/>
      <c r="L742" s="123"/>
      <c r="M742" s="123"/>
      <c r="N742" s="123"/>
      <c r="O742" s="123"/>
      <c r="P742" s="123"/>
      <c r="Q742" s="123"/>
      <c r="R742" s="123"/>
      <c r="S742" s="123"/>
      <c r="T742" s="123"/>
      <c r="U742" s="123"/>
      <c r="V742" s="123"/>
      <c r="X742" s="123"/>
    </row>
    <row r="743" spans="10:24" ht="15">
      <c r="J743" s="123"/>
      <c r="K743" s="123"/>
      <c r="L743" s="123"/>
      <c r="M743" s="123"/>
      <c r="N743" s="123"/>
      <c r="O743" s="123"/>
      <c r="P743" s="123"/>
      <c r="Q743" s="123"/>
      <c r="R743" s="123"/>
      <c r="S743" s="123"/>
      <c r="T743" s="123"/>
      <c r="U743" s="123"/>
      <c r="V743" s="123"/>
      <c r="X743" s="123"/>
    </row>
    <row r="744" spans="10:24" ht="15">
      <c r="J744" s="123"/>
      <c r="K744" s="123"/>
      <c r="L744" s="123"/>
      <c r="M744" s="123"/>
      <c r="N744" s="123"/>
      <c r="O744" s="123"/>
      <c r="P744" s="123"/>
      <c r="Q744" s="123"/>
      <c r="R744" s="123"/>
      <c r="S744" s="123"/>
      <c r="T744" s="123"/>
      <c r="U744" s="123"/>
      <c r="V744" s="123"/>
      <c r="X744" s="123"/>
    </row>
    <row r="745" spans="10:24" ht="15">
      <c r="J745" s="123"/>
      <c r="K745" s="123"/>
      <c r="L745" s="123"/>
      <c r="M745" s="123"/>
      <c r="N745" s="123"/>
      <c r="O745" s="123"/>
      <c r="P745" s="123"/>
      <c r="Q745" s="123"/>
      <c r="R745" s="123"/>
      <c r="S745" s="123"/>
      <c r="T745" s="123"/>
      <c r="U745" s="123"/>
      <c r="V745" s="123"/>
      <c r="X745" s="123"/>
    </row>
    <row r="746" spans="10:24" ht="15">
      <c r="J746" s="123"/>
      <c r="K746" s="123"/>
      <c r="L746" s="123"/>
      <c r="M746" s="123"/>
      <c r="N746" s="123"/>
      <c r="O746" s="123"/>
      <c r="P746" s="123"/>
      <c r="Q746" s="123"/>
      <c r="R746" s="123"/>
      <c r="S746" s="123"/>
      <c r="T746" s="123"/>
      <c r="U746" s="123"/>
      <c r="V746" s="123"/>
      <c r="X746" s="123"/>
    </row>
    <row r="747" spans="10:24" ht="15">
      <c r="J747" s="123"/>
      <c r="K747" s="123"/>
      <c r="L747" s="123"/>
      <c r="M747" s="123"/>
      <c r="N747" s="123"/>
      <c r="O747" s="123"/>
      <c r="P747" s="123"/>
      <c r="Q747" s="123"/>
      <c r="R747" s="123"/>
      <c r="S747" s="123"/>
      <c r="T747" s="123"/>
      <c r="U747" s="123"/>
      <c r="V747" s="123"/>
      <c r="X747" s="123"/>
    </row>
    <row r="748" spans="10:24" ht="15">
      <c r="J748" s="123"/>
      <c r="K748" s="123"/>
      <c r="L748" s="123"/>
      <c r="M748" s="123"/>
      <c r="N748" s="123"/>
      <c r="O748" s="123"/>
      <c r="P748" s="123"/>
      <c r="Q748" s="123"/>
      <c r="R748" s="123"/>
      <c r="S748" s="123"/>
      <c r="T748" s="123"/>
      <c r="U748" s="123"/>
      <c r="V748" s="123"/>
      <c r="X748" s="123"/>
    </row>
    <row r="749" spans="10:24" ht="15">
      <c r="J749" s="123"/>
      <c r="K749" s="123"/>
      <c r="L749" s="123"/>
      <c r="M749" s="123"/>
      <c r="N749" s="123"/>
      <c r="O749" s="123"/>
      <c r="P749" s="123"/>
      <c r="Q749" s="123"/>
      <c r="R749" s="123"/>
      <c r="S749" s="123"/>
      <c r="T749" s="123"/>
      <c r="U749" s="123"/>
      <c r="V749" s="123"/>
      <c r="X749" s="123"/>
    </row>
    <row r="750" spans="10:24" ht="15">
      <c r="J750" s="123"/>
      <c r="K750" s="123"/>
      <c r="L750" s="123"/>
      <c r="M750" s="123"/>
      <c r="N750" s="123"/>
      <c r="O750" s="123"/>
      <c r="P750" s="123"/>
      <c r="Q750" s="123"/>
      <c r="R750" s="123"/>
      <c r="S750" s="123"/>
      <c r="T750" s="123"/>
      <c r="U750" s="123"/>
      <c r="V750" s="123"/>
      <c r="X750" s="123"/>
    </row>
    <row r="751" spans="10:24" ht="15">
      <c r="J751" s="123"/>
      <c r="K751" s="123"/>
      <c r="L751" s="123"/>
      <c r="M751" s="123"/>
      <c r="N751" s="123"/>
      <c r="O751" s="123"/>
      <c r="P751" s="123"/>
      <c r="Q751" s="123"/>
      <c r="R751" s="123"/>
      <c r="S751" s="123"/>
      <c r="T751" s="123"/>
      <c r="U751" s="123"/>
      <c r="V751" s="123"/>
      <c r="X751" s="123"/>
    </row>
    <row r="752" spans="10:24" ht="15">
      <c r="J752" s="123"/>
      <c r="K752" s="123"/>
      <c r="L752" s="123"/>
      <c r="M752" s="123"/>
      <c r="N752" s="123"/>
      <c r="O752" s="123"/>
      <c r="P752" s="123"/>
      <c r="Q752" s="123"/>
      <c r="R752" s="123"/>
      <c r="S752" s="123"/>
      <c r="T752" s="123"/>
      <c r="U752" s="123"/>
      <c r="V752" s="123"/>
      <c r="X752" s="123"/>
    </row>
    <row r="753" spans="10:24" ht="15">
      <c r="J753" s="123"/>
      <c r="K753" s="123"/>
      <c r="L753" s="123"/>
      <c r="M753" s="123"/>
      <c r="N753" s="123"/>
      <c r="O753" s="123"/>
      <c r="P753" s="123"/>
      <c r="Q753" s="123"/>
      <c r="R753" s="123"/>
      <c r="S753" s="123"/>
      <c r="T753" s="123"/>
      <c r="U753" s="123"/>
      <c r="V753" s="123"/>
      <c r="X753" s="123"/>
    </row>
    <row r="754" spans="10:24" ht="15">
      <c r="J754" s="123"/>
      <c r="K754" s="123"/>
      <c r="L754" s="123"/>
      <c r="M754" s="123"/>
      <c r="N754" s="123"/>
      <c r="O754" s="123"/>
      <c r="P754" s="123"/>
      <c r="Q754" s="123"/>
      <c r="R754" s="123"/>
      <c r="S754" s="123"/>
      <c r="T754" s="123"/>
      <c r="U754" s="123"/>
      <c r="V754" s="123"/>
      <c r="X754" s="123"/>
    </row>
  </sheetData>
  <sheetProtection algorithmName="SHA-512" hashValue="xjHBN9F0jxRmXFEwdQkv3lDrdCnSInZe269Vz1Mt3mBntK7sXpVbiGvnymQpMSlQwMNuHpa9uz788YcWzH3ynA==" saltValue="k+Yr40MSgwP/mN1djqUf2w==" spinCount="100000" sheet="1" objects="1" scenarios="1"/>
  <mergeCells count="69">
    <mergeCell ref="C41:F41"/>
    <mergeCell ref="C42:F42"/>
    <mergeCell ref="C36:F36"/>
    <mergeCell ref="C37:F37"/>
    <mergeCell ref="C38:F38"/>
    <mergeCell ref="C39:F39"/>
    <mergeCell ref="C40:F40"/>
    <mergeCell ref="C19:F19"/>
    <mergeCell ref="C32:F32"/>
    <mergeCell ref="C33:F33"/>
    <mergeCell ref="C34:F34"/>
    <mergeCell ref="C35:F35"/>
    <mergeCell ref="C27:F27"/>
    <mergeCell ref="C28:F28"/>
    <mergeCell ref="C29:F29"/>
    <mergeCell ref="C30:F30"/>
    <mergeCell ref="C31:F31"/>
    <mergeCell ref="G74:I74"/>
    <mergeCell ref="G76:I76"/>
    <mergeCell ref="G78:I78"/>
    <mergeCell ref="G80:I80"/>
    <mergeCell ref="B2:C6"/>
    <mergeCell ref="I8:J8"/>
    <mergeCell ref="I9:J9"/>
    <mergeCell ref="I10:J10"/>
    <mergeCell ref="I11:J11"/>
    <mergeCell ref="G8:H8"/>
    <mergeCell ref="G9:H9"/>
    <mergeCell ref="I12:J12"/>
    <mergeCell ref="E3:E6"/>
    <mergeCell ref="G10:H10"/>
    <mergeCell ref="G11:H11"/>
    <mergeCell ref="G12:H12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8:F68"/>
    <mergeCell ref="C69:F69"/>
    <mergeCell ref="C70:F70"/>
    <mergeCell ref="C71:F71"/>
    <mergeCell ref="C20:F20"/>
    <mergeCell ref="C21:F21"/>
    <mergeCell ref="C22:F22"/>
    <mergeCell ref="C23:F23"/>
    <mergeCell ref="C24:F24"/>
    <mergeCell ref="C25:F25"/>
    <mergeCell ref="C26:F26"/>
    <mergeCell ref="C63:F63"/>
    <mergeCell ref="C64:F64"/>
    <mergeCell ref="C65:F65"/>
    <mergeCell ref="C66:F66"/>
    <mergeCell ref="C67:F67"/>
  </mergeCells>
  <pageMargins left="0.5" right="0.5" top="0.5" bottom="0.5" header="0" footer="0"/>
  <pageSetup paperSize="3" scale="69" orientation="landscape" r:id="rId1"/>
  <headerFooter>
    <oddHeader>&amp;R&amp;"Calibri"&amp;10&amp;K000000 CoM Public&amp;1#_x000D_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Scoring Matrix</vt:lpstr>
      <vt:lpstr>1-Time Score Form</vt:lpstr>
      <vt:lpstr>Capital Budget</vt:lpstr>
      <vt:lpstr>'Capital Budget'!Print_Area</vt:lpstr>
      <vt:lpstr>'Scoring Matrix'!Print_Area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Davis</dc:creator>
  <cp:lastModifiedBy>Lemm, Michael</cp:lastModifiedBy>
  <cp:lastPrinted>2025-02-12T14:36:33Z</cp:lastPrinted>
  <dcterms:created xsi:type="dcterms:W3CDTF">2023-05-30T17:07:27Z</dcterms:created>
  <dcterms:modified xsi:type="dcterms:W3CDTF">2025-02-12T14:37:23Z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4376f5-a622-4e53-a591-0432f32c2e47_Enabled">
    <vt:lpwstr>true</vt:lpwstr>
  </property>
  <property fmtid="{D5CDD505-2E9C-101B-9397-08002B2CF9AE}" pid="3" name="MSIP_Label_b34376f5-a622-4e53-a591-0432f32c2e47_SetDate">
    <vt:lpwstr>2025-01-23T20:53:08Z</vt:lpwstr>
  </property>
  <property fmtid="{D5CDD505-2E9C-101B-9397-08002B2CF9AE}" pid="4" name="MSIP_Label_b34376f5-a622-4e53-a591-0432f32c2e47_Method">
    <vt:lpwstr>Standard</vt:lpwstr>
  </property>
  <property fmtid="{D5CDD505-2E9C-101B-9397-08002B2CF9AE}" pid="5" name="MSIP_Label_b34376f5-a622-4e53-a591-0432f32c2e47_Name">
    <vt:lpwstr>b34376f5-a622-4e53-a591-0432f32c2e47</vt:lpwstr>
  </property>
  <property fmtid="{D5CDD505-2E9C-101B-9397-08002B2CF9AE}" pid="6" name="MSIP_Label_b34376f5-a622-4e53-a591-0432f32c2e47_SiteId">
    <vt:lpwstr>41647561-6537-4423-96a9-859e89f8919f</vt:lpwstr>
  </property>
  <property fmtid="{D5CDD505-2E9C-101B-9397-08002B2CF9AE}" pid="7" name="MSIP_Label_b34376f5-a622-4e53-a591-0432f32c2e47_ActionId">
    <vt:lpwstr>9d22b92c-f960-435e-aded-84cff0940a50</vt:lpwstr>
  </property>
  <property fmtid="{D5CDD505-2E9C-101B-9397-08002B2CF9AE}" pid="8" name="MSIP_Label_b34376f5-a622-4e53-a591-0432f32c2e47_ContentBits">
    <vt:lpwstr>1</vt:lpwstr>
  </property>
</Properties>
</file>